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35" yWindow="65056" windowWidth="15480" windowHeight="11640" tabRatio="500" firstSheet="2" activeTab="3"/>
  </bookViews>
  <sheets>
    <sheet name="Inscritos" sheetId="1" r:id="rId1"/>
    <sheet name="Época normal" sheetId="2" r:id="rId2"/>
    <sheet name="JCR Prat" sheetId="3" r:id="rId3"/>
    <sheet name="Época Recurso" sheetId="4" r:id="rId4"/>
    <sheet name="prh" sheetId="5" r:id="rId5"/>
    <sheet name="200785156" sheetId="6" r:id="rId6"/>
    <sheet name="200782134" sheetId="7" r:id="rId7"/>
    <sheet name="200753581" sheetId="8" r:id="rId8"/>
  </sheets>
  <definedNames>
    <definedName name="Pauta_200753581" localSheetId="7">'200753581'!$A$1:$F$106</definedName>
    <definedName name="Pauta_200782134" localSheetId="6">'200782134'!$A$1:$F$148</definedName>
    <definedName name="Pauta_200785156" localSheetId="5">'200785156'!$A$1:$F$118</definedName>
  </definedNames>
  <calcPr fullCalcOnLoad="1"/>
</workbook>
</file>

<file path=xl/sharedStrings.xml><?xml version="1.0" encoding="utf-8"?>
<sst xmlns="http://schemas.openxmlformats.org/spreadsheetml/2006/main" count="3344" uniqueCount="834">
  <si>
    <t>Época de Recurso    Página 581</t>
  </si>
  <si>
    <t>Curso: 53 - Licenciatura em Engenharia de Sistemas e Informática</t>
  </si>
  <si>
    <t>Disciplina: 5302O5 - Paradigmas da Programação II</t>
  </si>
  <si>
    <t>Pedro Daniel Ferreira de Carvalho</t>
  </si>
  <si>
    <t>Total de alunos: 92</t>
  </si>
  <si>
    <t>Nota Calc</t>
  </si>
  <si>
    <t>Pratica prh</t>
  </si>
  <si>
    <t>Pratica JCR</t>
  </si>
  <si>
    <t>R</t>
  </si>
  <si>
    <t>Augusto Soares</t>
  </si>
  <si>
    <t>José Miguel Magalhães</t>
  </si>
  <si>
    <t>José Carlos Ferreira</t>
  </si>
  <si>
    <t>Pedro Jerónimo</t>
  </si>
  <si>
    <t>Simão Freitas</t>
  </si>
  <si>
    <t>Paulo Campos</t>
  </si>
  <si>
    <t>Luis Claro</t>
  </si>
  <si>
    <t>Sandro Machado</t>
  </si>
  <si>
    <t>Fabio Afonso</t>
  </si>
  <si>
    <t>Ana Compadre</t>
  </si>
  <si>
    <t>Marta Fernandes</t>
  </si>
  <si>
    <t>Mário João</t>
  </si>
  <si>
    <t>Márcio Lima</t>
  </si>
  <si>
    <t>Manuel Costa</t>
  </si>
  <si>
    <t>Nuno Miguel Alcobia</t>
  </si>
  <si>
    <t>Pedro Gomes</t>
  </si>
  <si>
    <t>Ricardo Gonçalves</t>
  </si>
  <si>
    <t>José Pedro Novais</t>
  </si>
  <si>
    <t>Rui Fonseca</t>
  </si>
  <si>
    <t>Nuno Rafael Rocha</t>
  </si>
  <si>
    <t>João António Paz</t>
  </si>
  <si>
    <t>Luis Santos</t>
  </si>
  <si>
    <t>Ivo Macedo</t>
  </si>
  <si>
    <t>José Ricardo Peixoto</t>
  </si>
  <si>
    <t>Daniela Fonte</t>
  </si>
  <si>
    <t>Victor Malheiro</t>
  </si>
  <si>
    <t>Pedro Manuel Lemos</t>
  </si>
  <si>
    <t>Sérgio Felicidade</t>
  </si>
  <si>
    <t>João André Silva</t>
  </si>
  <si>
    <t>Ricardo Silva</t>
  </si>
  <si>
    <t>Matheus Almeida</t>
  </si>
  <si>
    <t>Emanuel Ribeiro</t>
  </si>
  <si>
    <t>LMCC</t>
  </si>
  <si>
    <t>E1700</t>
  </si>
  <si>
    <t>Daniel Corral</t>
  </si>
  <si>
    <t>E1735</t>
  </si>
  <si>
    <t>Javier Arias</t>
  </si>
  <si>
    <t>E1694</t>
  </si>
  <si>
    <t>Carlos Ramos</t>
  </si>
  <si>
    <t>Carlos Coelho</t>
  </si>
  <si>
    <t>Ricardo Guerra</t>
  </si>
  <si>
    <t>Marta Oliveira</t>
  </si>
  <si>
    <t>Patricia Ribeiro</t>
  </si>
  <si>
    <t>Susana Silva</t>
  </si>
  <si>
    <t>João Pedro Meireles</t>
  </si>
  <si>
    <t>N8</t>
  </si>
  <si>
    <t>Sofia Moreira</t>
  </si>
  <si>
    <t>Agostinho Sousa</t>
  </si>
  <si>
    <t>Jaerder Sousa</t>
  </si>
  <si>
    <t>Pedro Araújo</t>
  </si>
  <si>
    <t>André Costa</t>
  </si>
  <si>
    <t>Vanio Ferreira</t>
  </si>
  <si>
    <t>Luis Nova</t>
  </si>
  <si>
    <t>João Veiga</t>
  </si>
  <si>
    <t>Miguel Santos</t>
  </si>
  <si>
    <t>Rui Carvalho</t>
  </si>
  <si>
    <t>Dave Moderno</t>
  </si>
  <si>
    <t>Tiago Mendo</t>
  </si>
  <si>
    <t>Mário Gonçalves</t>
  </si>
  <si>
    <t>Vicente Fernandes</t>
  </si>
  <si>
    <t>Jorge Marques</t>
  </si>
  <si>
    <t>Nuno Salgado</t>
  </si>
  <si>
    <t>Arsénio Costa</t>
  </si>
  <si>
    <t>Diogo Murteira</t>
  </si>
  <si>
    <t>Elísio Simão</t>
  </si>
  <si>
    <t>Filipa Neves</t>
  </si>
  <si>
    <t>Nuno Salvador</t>
  </si>
  <si>
    <t>Carlos Baptista</t>
  </si>
  <si>
    <t>Ricardo Amaral</t>
  </si>
  <si>
    <t>João Fonseca</t>
  </si>
  <si>
    <t>José Carlos Guerreiro</t>
  </si>
  <si>
    <t>André Rocha</t>
  </si>
  <si>
    <t xml:space="preserve">Tiago Tulha </t>
  </si>
  <si>
    <t>João Martins</t>
  </si>
  <si>
    <t>Raúl Garcia</t>
  </si>
  <si>
    <t>Carlos Brandão</t>
  </si>
  <si>
    <t>João Bordalo</t>
  </si>
  <si>
    <t>André Martins</t>
  </si>
  <si>
    <t>Eduardo Costa</t>
  </si>
  <si>
    <t>André Barbosa</t>
  </si>
  <si>
    <t>Jorge Ferreira</t>
  </si>
  <si>
    <t>Luis Filipe Teixeira</t>
  </si>
  <si>
    <t>Otília Carvalho</t>
  </si>
  <si>
    <t>Helder Macedo</t>
  </si>
  <si>
    <t>Leandro Pinto</t>
  </si>
  <si>
    <t>Filipe Silva</t>
  </si>
  <si>
    <t>Daniel Braga</t>
  </si>
  <si>
    <t>Christophe Peixoto</t>
  </si>
  <si>
    <t>Hugo Ribeiro</t>
  </si>
  <si>
    <t>Hugo Adriano Maia</t>
  </si>
  <si>
    <t>Carlos Rodrigues</t>
  </si>
  <si>
    <t>Pedro Veloso</t>
  </si>
  <si>
    <t>Bruno Ferreira</t>
  </si>
  <si>
    <t>Ricardo Coelho</t>
  </si>
  <si>
    <t>Rui Filipe Azevedo</t>
  </si>
  <si>
    <t>Paulo Rui Silva</t>
  </si>
  <si>
    <t>Carlos Silva</t>
  </si>
  <si>
    <t>João Pedro Ferreira</t>
  </si>
  <si>
    <t>Bruno Gomes</t>
  </si>
  <si>
    <t>André Silva</t>
  </si>
  <si>
    <t>Joana Carvalho</t>
  </si>
  <si>
    <t>Pedro Martins</t>
  </si>
  <si>
    <t>José Pedro Fernandes</t>
  </si>
  <si>
    <t>Ana Isabel Santos</t>
  </si>
  <si>
    <t>João Ferreira</t>
  </si>
  <si>
    <t>Jorge Amílcar Pereira</t>
  </si>
  <si>
    <t>Hugo Marinho</t>
  </si>
  <si>
    <t>Lino Silva</t>
  </si>
  <si>
    <t>João Oliveira</t>
  </si>
  <si>
    <t>Pedro Silva</t>
  </si>
  <si>
    <t>José Pedro Coelho</t>
  </si>
  <si>
    <t>André Andrade</t>
  </si>
  <si>
    <t>Agostinho Silva</t>
  </si>
  <si>
    <t>André Gomes</t>
  </si>
  <si>
    <t>Albertino Fonseca</t>
  </si>
  <si>
    <t>Rami Sashati</t>
  </si>
  <si>
    <t>Mário Ulisses Costa</t>
  </si>
  <si>
    <t>Nuno Matias</t>
  </si>
  <si>
    <t>Vasco Ferreira</t>
  </si>
  <si>
    <t>Rogério Moreira</t>
  </si>
  <si>
    <t>David Barbosa</t>
  </si>
  <si>
    <t>Pedro Soares</t>
  </si>
  <si>
    <t>Nuno Macedo</t>
  </si>
  <si>
    <t>Nuno Fradão</t>
  </si>
  <si>
    <t>Hélder Tomé</t>
  </si>
  <si>
    <t>Jorge Leitão</t>
  </si>
  <si>
    <t>Daniel Ribeiro</t>
  </si>
  <si>
    <t>Rui Filipe ???</t>
  </si>
  <si>
    <t>João Branco</t>
  </si>
  <si>
    <t>Sérgio Carvalho</t>
  </si>
  <si>
    <t>Bruno Bompastor</t>
  </si>
  <si>
    <t>Tiago Quintela</t>
  </si>
  <si>
    <t>Luis Martins</t>
  </si>
  <si>
    <t>Pedro Nuno ???</t>
  </si>
  <si>
    <t>Emanuel Braga</t>
  </si>
  <si>
    <t>Pedro Guimarães</t>
  </si>
  <si>
    <t>Ricardo Vilas Boas</t>
  </si>
  <si>
    <t>David Costa</t>
  </si>
  <si>
    <t>Flávio Lemos</t>
  </si>
  <si>
    <t>Sandro Costa</t>
  </si>
  <si>
    <t>Joel Carvalho</t>
  </si>
  <si>
    <t>Carlos Romano</t>
  </si>
  <si>
    <t>Claudio Gouveia</t>
  </si>
  <si>
    <t>Luis Machado</t>
  </si>
  <si>
    <t>Sebastião Simões</t>
  </si>
  <si>
    <t>Luis Gonçalves</t>
  </si>
  <si>
    <t>Ricardo Marques</t>
  </si>
  <si>
    <t>José Durães</t>
  </si>
  <si>
    <t>Vitor Borges</t>
  </si>
  <si>
    <t>Inês Isabel Prada</t>
  </si>
  <si>
    <t>Sandra Teixeira</t>
  </si>
  <si>
    <t>Angelo Sá</t>
  </si>
  <si>
    <t>Bruno Teixeira</t>
  </si>
  <si>
    <t>Renato Martins</t>
  </si>
  <si>
    <t>Heitor Barreira</t>
  </si>
  <si>
    <t>Ricardo Alves</t>
  </si>
  <si>
    <t>Vitor Fernandes</t>
  </si>
  <si>
    <t>Ernesto Costa</t>
  </si>
  <si>
    <t>Hermano Andrade</t>
  </si>
  <si>
    <t>Bruno Medeiros</t>
  </si>
  <si>
    <t>Tiago Correia</t>
  </si>
  <si>
    <t>Alberto Gomes</t>
  </si>
  <si>
    <t>Ricardo Pereira</t>
  </si>
  <si>
    <t>Adelino Portela</t>
  </si>
  <si>
    <t>Gonçalo Calheiros</t>
  </si>
  <si>
    <t>Rui Guerra</t>
  </si>
  <si>
    <t>Duarte Ramos</t>
  </si>
  <si>
    <t>Rodrigo Carvalho</t>
  </si>
  <si>
    <t>Arlindo Pires</t>
  </si>
  <si>
    <t>Élio Maria</t>
  </si>
  <si>
    <t>Carlos Cadeias</t>
  </si>
  <si>
    <t>João Melo</t>
  </si>
  <si>
    <t>João Moura</t>
  </si>
  <si>
    <t>Pedro Vilaça</t>
  </si>
  <si>
    <t>Diogo Santos</t>
  </si>
  <si>
    <t>Boris Tchikoulaev</t>
  </si>
  <si>
    <t>Nuno Ferreira</t>
  </si>
  <si>
    <t>Vitor Martins</t>
  </si>
  <si>
    <t>Raquel Freitas</t>
  </si>
  <si>
    <t>Hélder Silva</t>
  </si>
  <si>
    <t>João Correia</t>
  </si>
  <si>
    <t>Luis Ferreira</t>
  </si>
  <si>
    <t>André Morgado</t>
  </si>
  <si>
    <t>Tiago Oliveira</t>
  </si>
  <si>
    <t>João Santos</t>
  </si>
  <si>
    <t>JosÈ Davide Marques Alves</t>
  </si>
  <si>
    <t>JosÈ Guilherme da Cruz Moreira</t>
  </si>
  <si>
    <t>JosÈ Miguel Oliveira Cracel</t>
  </si>
  <si>
    <t>JosÈ Pedro Teixeira Bastos Coelho</t>
  </si>
  <si>
    <t>JosÈ Ricardo de Sousa Coutinho</t>
  </si>
  <si>
    <t>Leonel Jo„o Fernandes Braga</t>
  </si>
  <si>
    <t>LuÌs Miguel Loureiro Lopes de Ara˙jo</t>
  </si>
  <si>
    <t>LuÌs Tiago Pereira Melo Marques</t>
  </si>
  <si>
    <t>Marco AndrÈ Martins</t>
  </si>
  <si>
    <t>Marcos AndrÈ Gomes Ferreira</t>
  </si>
  <si>
    <t>Maria Beatriz Alves de S· Campos</t>
  </si>
  <si>
    <t>Maria Madalena Pacheco GonÁalves</t>
  </si>
  <si>
    <t>Mariana Reim„o Queiroga ValÈrio Carvalho</t>
  </si>
  <si>
    <t>M·rio AndrÈ Ferreira Oliveira</t>
  </si>
  <si>
    <t>Mario Jo„o Guedes Pinto</t>
  </si>
  <si>
    <t>Miguel Jo„o Soares Carvalho da Silva</t>
  </si>
  <si>
    <t>MÛnica Cl·udia Dias Maciel</t>
  </si>
  <si>
    <t>Nuno Benjamim Salgado Alves de Ara˙jo</t>
  </si>
  <si>
    <t>Paulo JosÈ da Silva Santos</t>
  </si>
  <si>
    <t>Paulo SÈrgio de Almeida Festa</t>
  </si>
  <si>
    <t>Pedro HÈlder Correia Soares</t>
  </si>
  <si>
    <t>Pedro Miguel GonÁalves Oliveira</t>
  </si>
  <si>
    <t>Pedro Tiago Dias GonÁalves</t>
  </si>
  <si>
    <t>Renato VÌtor Ferreira Castro</t>
  </si>
  <si>
    <t>Ricardo Manuel In·cio Agra</t>
  </si>
  <si>
    <t>Ricardo Manuel Viana Magalh„es</t>
  </si>
  <si>
    <t>Rui AndrÈ de Arau˙o Peres</t>
  </si>
  <si>
    <t>Rui Filipe Veloso ValenÁa</t>
  </si>
  <si>
    <t>Rui GonÁalves Silva</t>
  </si>
  <si>
    <t>Sandro Cl·udio Ferreira Rodrigues</t>
  </si>
  <si>
    <t>Sebasti„o Antunes da Cunha</t>
  </si>
  <si>
    <t>SÈrgio Domingos da Silva Malheiro</t>
  </si>
  <si>
    <t>SÈrgio LuÌs Carvalho Teixeira da Silva Pinto</t>
  </si>
  <si>
    <t>SÈrgio Miguel Pinto Lopes</t>
  </si>
  <si>
    <t>Tom·s Cardoso Peixoto Rito</t>
  </si>
  <si>
    <t>Vasco AndrÈ da Costa Grilo</t>
  </si>
  <si>
    <t>Vasco AndrÈ Mendes de Oliveira</t>
  </si>
  <si>
    <t>VÌtor Nuno Rodrigues Costa</t>
  </si>
  <si>
    <t>Total de alunos: 134</t>
  </si>
  <si>
    <t>AtenÁ„o:</t>
  </si>
  <si>
    <t>Para garantir que este ficheiro ir· ser importado correctamente, n„o poder· remover linhas ou colunas,</t>
  </si>
  <si>
    <t>alterar a sua ordem ou modificar o seu conte˙do, exceptuando, neste ˙ltimo caso, o correspondente ‡s classificaÁıes.</t>
  </si>
  <si>
    <t>PICC</t>
  </si>
  <si>
    <t>PILEI</t>
  </si>
  <si>
    <t>Inscrito</t>
  </si>
  <si>
    <t>PP1LESI</t>
  </si>
  <si>
    <t>Não inscrito</t>
  </si>
  <si>
    <t>TP1</t>
  </si>
  <si>
    <t>TP2</t>
  </si>
  <si>
    <t>Final</t>
  </si>
  <si>
    <t xml:space="preserve"> </t>
  </si>
  <si>
    <t>Jorge Manuel Silva</t>
  </si>
  <si>
    <t>Jorge Moreira</t>
  </si>
  <si>
    <t>Paulo Fernandes</t>
  </si>
  <si>
    <t>F</t>
  </si>
  <si>
    <t>Pedro Castro</t>
  </si>
  <si>
    <t>André Viveiros</t>
  </si>
  <si>
    <t>Vitor Hugo Nogueira</t>
  </si>
  <si>
    <t>Tiago Ferreira</t>
  </si>
  <si>
    <t>Tiago Ribeiro</t>
  </si>
  <si>
    <t>André Carvalho</t>
  </si>
  <si>
    <t>José Miguel Silva</t>
  </si>
  <si>
    <t>Arménio Antunes</t>
  </si>
  <si>
    <t>Henrique Castro</t>
  </si>
  <si>
    <t>Universidade do Minho    Ano Lectivo 2006/2007</t>
  </si>
  <si>
    <t>Época de Recurso    Página 156</t>
  </si>
  <si>
    <t>Pauta Normal</t>
  </si>
  <si>
    <t>Curso: 85 - Licenciatura em Ciências da Computação</t>
  </si>
  <si>
    <t>Disciplina: 8502N4 - Programação Imperativa CC</t>
  </si>
  <si>
    <t>Ordem</t>
  </si>
  <si>
    <t>Aluno</t>
  </si>
  <si>
    <t>Regime</t>
  </si>
  <si>
    <t>Classificação</t>
  </si>
  <si>
    <t>T-E</t>
  </si>
  <si>
    <t>ORD</t>
  </si>
  <si>
    <t>Total de alunos: 104</t>
  </si>
  <si>
    <t>Atenção:</t>
  </si>
  <si>
    <t>Para garantir que este ficheiro irá ser importado correctamente, não poderá remover linhas ou colunas,</t>
  </si>
  <si>
    <t>alterar a sua ordem ou modificar o seu conteúdo, exceptuando, neste último caso, o correspondente às classificações.</t>
  </si>
  <si>
    <t>…poca de Recurso    P·gina 134</t>
  </si>
  <si>
    <t>Curso: 82 - Licenciatura em Engenharia Inform·tica</t>
  </si>
  <si>
    <t>Disciplina: 8202N5 - ProgramaÁ„o Imperativa EI</t>
  </si>
  <si>
    <t>N˙mero</t>
  </si>
  <si>
    <t>ClassificaÁ„o</t>
  </si>
  <si>
    <t>AndrÈ Costa Freitas</t>
  </si>
  <si>
    <t>AndrÈ Couto da Silva</t>
  </si>
  <si>
    <t>AndrÈ da Silva Faceira</t>
  </si>
  <si>
    <t>AndrÈ Filipe Mendes Parra</t>
  </si>
  <si>
    <t>AndrÈ Filipe Oliveira Martins</t>
  </si>
  <si>
    <t>AndrÈ Filipe Pereira FÈlix</t>
  </si>
  <si>
    <t>AndrÈ Maia Neto Cardoso</t>
  </si>
  <si>
    <t>AntÛnio LuÌs Oliveira Veloso de Faria</t>
  </si>
  <si>
    <t>Carlos Manuel Oliveira GonÁalves</t>
  </si>
  <si>
    <t>CÈsar Augusto GonÁalves Abreu</t>
  </si>
  <si>
    <t>Cl·udio Correia Silves Ferreira</t>
  </si>
  <si>
    <t>CristÛv„o Pereira de Macedo</t>
  </si>
  <si>
    <t>D·rio Almeno Matos da Silva</t>
  </si>
  <si>
    <t>Diogo Ara˙jo Carvalho VilaÁa Moreira</t>
  </si>
  <si>
    <t>Emanuel JosÈ Vieira GonÁalves</t>
  </si>
  <si>
    <t>F·bio Andrade Botelho</t>
  </si>
  <si>
    <t>F·bio Filipe Pires Afonso</t>
  </si>
  <si>
    <t>Fernando Coutinho de Ara˙jo</t>
  </si>
  <si>
    <t>Francisco AndrÈ Guimar„es Ribeiro</t>
  </si>
  <si>
    <t>Freddy JosÈ Pereira GregÛrio</t>
  </si>
  <si>
    <t>Get˙lio Vargas Garcia Fortes</t>
  </si>
  <si>
    <t>GonÁalo Alvarez Peixoto</t>
  </si>
  <si>
    <t>Jo„o AndrÈ Machado Pereira</t>
  </si>
  <si>
    <t>Jo„o de Melo Feio Pinheiro GonÁalves</t>
  </si>
  <si>
    <t>Jo„o Filipe Pires dos Santos e Matos</t>
  </si>
  <si>
    <t>Jo„o Luis Leal Zamith de Passos</t>
  </si>
  <si>
    <t>Jo„o Miguel do Vale Leiras</t>
  </si>
  <si>
    <t>Jo„o Paulo da Fonseca Fernandes</t>
  </si>
  <si>
    <t>MEL</t>
  </si>
  <si>
    <t>Jo„o Paulo da Silva Castro</t>
  </si>
  <si>
    <t>Jo„o Paulo Mouta Meira Pinto</t>
  </si>
  <si>
    <t>Jo„o Paulo Vilas Boas Felgueiras Machado</t>
  </si>
  <si>
    <t>Jo„o Pedro Carmo Mort·gua</t>
  </si>
  <si>
    <t>Jo„o Pedro Machado GonÁalves Ferreira</t>
  </si>
  <si>
    <t>Jo„o Ricardo Leite Mota Oliveira</t>
  </si>
  <si>
    <t>Joaquim Paulo Ribeiro de Magalh„es</t>
  </si>
  <si>
    <t>Jorge AndrÈ dos Santos GonÁalves</t>
  </si>
  <si>
    <t>Jorge Luis Magalh„es Cruzinha da Silva</t>
  </si>
  <si>
    <t>Jorge Miguel Fonseca GonÁalves</t>
  </si>
  <si>
    <t>Vítor Calvão Borges</t>
  </si>
  <si>
    <t>Adérito Francisco Silves Ferreira Carvalho de Melo</t>
  </si>
  <si>
    <t>Adriana Madalena Oliveira Cunha</t>
  </si>
  <si>
    <t>Ana Cristina Nunes Aires</t>
  </si>
  <si>
    <t>Ana Isabel Cunha Dias</t>
  </si>
  <si>
    <t>Ana Teresa da Silva Magalhães Oliveira</t>
  </si>
  <si>
    <t>André da Silva Rocha</t>
  </si>
  <si>
    <t>André Filipe Veloso de Carvalho</t>
  </si>
  <si>
    <t>André Gomes Rodrigues</t>
  </si>
  <si>
    <t>André Gustavo Silva de Macedo</t>
  </si>
  <si>
    <t>André Josias Ferreira Faria</t>
  </si>
  <si>
    <t>Raúl Eduardo Lima Garcia</t>
  </si>
  <si>
    <t>Ricardo Jorge da Silva Costa</t>
  </si>
  <si>
    <t>Ricardo José dos Santos Pinheiro</t>
  </si>
  <si>
    <t>Ricardo Rui Gomes Guerra</t>
  </si>
  <si>
    <t>Roberto Carlos Sá Ribeiro</t>
  </si>
  <si>
    <t>Rui Luis Sousa de Albuquerque D'Orey</t>
  </si>
  <si>
    <t>Rui Manuel Cunha da Costa</t>
  </si>
  <si>
    <t>Rui Miguel da Mota Novais</t>
  </si>
  <si>
    <t>Rui Miguel Gonçalves Peixoto</t>
  </si>
  <si>
    <t>Rui Miguel Sousa Martinho Soares Barbosa</t>
  </si>
  <si>
    <t>Sandra Cláudia Pereira Rodrigues</t>
  </si>
  <si>
    <t>Sara Isabel Araújo Rodrigues</t>
  </si>
  <si>
    <t>Susana Alexandra Cunha Vicente</t>
  </si>
  <si>
    <t>Teresa Bebiana Paiva Vieira</t>
  </si>
  <si>
    <t>Num.</t>
  </si>
  <si>
    <t>NomeAluno</t>
  </si>
  <si>
    <t>Grupo</t>
  </si>
  <si>
    <t>TP-fase1</t>
  </si>
  <si>
    <t>TP-fase2</t>
  </si>
  <si>
    <t>TP-fase3</t>
  </si>
  <si>
    <t>NotaP</t>
  </si>
  <si>
    <t>Ex1Epo</t>
  </si>
  <si>
    <t>Ex2Epo</t>
  </si>
  <si>
    <t>NotaT</t>
  </si>
  <si>
    <t>NotaF</t>
  </si>
  <si>
    <t>Avaliação</t>
  </si>
  <si>
    <t>cong</t>
  </si>
  <si>
    <t>Guilherme Silva</t>
  </si>
  <si>
    <t>Ivo Monteiro</t>
  </si>
  <si>
    <t>Joana Silva Carvalho</t>
  </si>
  <si>
    <t>João Ribeiro</t>
  </si>
  <si>
    <t>João Gonçalves</t>
  </si>
  <si>
    <t>João Manuel Ribeiro</t>
  </si>
  <si>
    <t>?</t>
  </si>
  <si>
    <t>João Moura Barbosa</t>
  </si>
  <si>
    <t>João Pedro Brito Cício Carvalho</t>
  </si>
  <si>
    <t>Joaquim Sampaio</t>
  </si>
  <si>
    <t>Joaquim Machado</t>
  </si>
  <si>
    <t>Joel Pinho</t>
  </si>
  <si>
    <t>José Figueiredo</t>
  </si>
  <si>
    <t>José Magalhães</t>
  </si>
  <si>
    <t>José Pedro Silva Oliveira Carvalho</t>
  </si>
  <si>
    <t>José Pinto</t>
  </si>
  <si>
    <t>Leander Eward Bessa Beernaert</t>
  </si>
  <si>
    <t>Luís Machado</t>
  </si>
  <si>
    <t>Luis Mascarenhas</t>
  </si>
  <si>
    <t>Luis Teixeira</t>
  </si>
  <si>
    <t>Marcelo André Barbosa de Sousa</t>
  </si>
  <si>
    <t>Marco Carneiro</t>
  </si>
  <si>
    <t>Mário Silva</t>
  </si>
  <si>
    <t>Miguel Dourado</t>
  </si>
  <si>
    <t>Nuno Miguel D. Guerreiro</t>
  </si>
  <si>
    <t>mel</t>
  </si>
  <si>
    <t>Paulo Magalhães</t>
  </si>
  <si>
    <t>Pedro Felgueiras</t>
  </si>
  <si>
    <t>Pedro Henriques</t>
  </si>
  <si>
    <t>Pedro Henriques Rosas Ribeiro</t>
  </si>
  <si>
    <t>Raúl Fernandes</t>
  </si>
  <si>
    <t>Rami Galil Shashate</t>
  </si>
  <si>
    <t>Ricardo André Afonso</t>
  </si>
  <si>
    <t>Ricardo Ferreira</t>
  </si>
  <si>
    <t>Rui André de Araújo Peres</t>
  </si>
  <si>
    <t>Rui Telhas</t>
  </si>
  <si>
    <t xml:space="preserve">Rui Miguel Fernandes Varela </t>
  </si>
  <si>
    <t>Rui Pereira</t>
  </si>
  <si>
    <t>Rui Quelas</t>
  </si>
  <si>
    <t>Rui Silva</t>
  </si>
  <si>
    <t>Sérgio Gomes</t>
  </si>
  <si>
    <t>Sérgio Miguel da Silva Carvalho</t>
  </si>
  <si>
    <t>Telmo Pinto</t>
  </si>
  <si>
    <t>Tiago Airosa</t>
  </si>
  <si>
    <t>Tiago Miguel Rebelo Freitas Ribeiro</t>
  </si>
  <si>
    <t>Vitor Galvão Borges</t>
  </si>
  <si>
    <t>Pratica</t>
  </si>
  <si>
    <t>José Manuel Teixeira Fernandes</t>
  </si>
  <si>
    <t>José Miguel Carvalho Magalhães</t>
  </si>
  <si>
    <t>José Miguel Ribeiro Pinhão Pereira</t>
  </si>
  <si>
    <t>José Miguel Silveira e Silva</t>
  </si>
  <si>
    <t>José Pedro Silva de Oliveira Carvalho</t>
  </si>
  <si>
    <t>Lino Leitão da Silva</t>
  </si>
  <si>
    <t>Luis Alexandre Ferreira da Silva Machado</t>
  </si>
  <si>
    <t>Luís Carlos Faria Cardoso</t>
  </si>
  <si>
    <t>Luis Manuel Camelo Martins</t>
  </si>
  <si>
    <t>Luis Pedro Lopes Pereira</t>
  </si>
  <si>
    <t>Margarida Sofia Barroso Gonçalves</t>
  </si>
  <si>
    <t>Maria de Fátima Carvalho Moreira Marques</t>
  </si>
  <si>
    <t>Mário Gil Ferreira Gonçalves</t>
  </si>
  <si>
    <t>Mário Jorge Godinho Moreira</t>
  </si>
  <si>
    <t>Mário José Carvalho Gomes</t>
  </si>
  <si>
    <t>Mário Rui Monteiro Ricardo</t>
  </si>
  <si>
    <t>Marisa Adriana Bastos Ribeiro</t>
  </si>
  <si>
    <t>Mercedes dos Santos Fernandes</t>
  </si>
  <si>
    <t>Miguel Gonçalves Dias</t>
  </si>
  <si>
    <t>Nuno Antunes Marques</t>
  </si>
  <si>
    <t>Nuno Diogo Neto Ferreira</t>
  </si>
  <si>
    <t>Nuno Filipe Gomes Pereira</t>
  </si>
  <si>
    <t>Nuno Filipe Macedo da Cunha Mendes</t>
  </si>
  <si>
    <t>Nuno Filipe Magalhães da Costa</t>
  </si>
  <si>
    <t>Nuno Gabriel Lopes de Almeida</t>
  </si>
  <si>
    <t>João Pedro Ferreira Mendes</t>
  </si>
  <si>
    <t>João Pedro Marques da Silva Martins</t>
  </si>
  <si>
    <t>Jorge Manuel Rosa da Costa Matos</t>
  </si>
  <si>
    <t>Jorge Miguel Oliveira Santos</t>
  </si>
  <si>
    <t>José Carlos Vieira Guerreiro</t>
  </si>
  <si>
    <t>José Filipe da Silva Caldas</t>
  </si>
  <si>
    <t>José Manuel da Silva Ramos Gomes Marques</t>
  </si>
  <si>
    <t>José Manuel Pereira Araújo</t>
  </si>
  <si>
    <t>José Miguel Ferreira da Costa</t>
  </si>
  <si>
    <t>José Miguel Gomes Loureiro</t>
  </si>
  <si>
    <t>José Pedro Coelho Fernandes</t>
  </si>
  <si>
    <t>Katia Marina Ferreira da Silva</t>
  </si>
  <si>
    <t>Leandro Manuel Sousa Loureiro</t>
  </si>
  <si>
    <t>Leonardo Manuel Nobre</t>
  </si>
  <si>
    <t>Luís Alberto Diogo Pereira de Lima</t>
  </si>
  <si>
    <t>Luis Miguel Braga Franqueira</t>
  </si>
  <si>
    <t>Luis Miguel Couto Barbosa</t>
  </si>
  <si>
    <t>Mafalda Margarida Ferreira Silva Leite</t>
  </si>
  <si>
    <t>Manuel António Freitas de Sousa</t>
  </si>
  <si>
    <t>Marco André Cálix Esteves Lopes</t>
  </si>
  <si>
    <t>Marco Filipe Vieira Gomes</t>
  </si>
  <si>
    <t>*</t>
  </si>
  <si>
    <t>nao aparece</t>
  </si>
  <si>
    <t>Pedro Ribeiro</t>
  </si>
  <si>
    <t>Nuno macedo</t>
  </si>
  <si>
    <t>Miguel marques</t>
  </si>
  <si>
    <t>Angelo Sa</t>
  </si>
  <si>
    <t>Rui Pedro Fernandes da Costa e Silva</t>
  </si>
  <si>
    <t>Sérgio André Linhares Gomes</t>
  </si>
  <si>
    <t>Sérgio Filipe Pereira da Felicidade</t>
  </si>
  <si>
    <t>Simão Cunha Ribeiro de Freitas</t>
  </si>
  <si>
    <t>Simão Eduardo Carvalho Ribeiro</t>
  </si>
  <si>
    <t>Telmo Miguel Pires Pinto</t>
  </si>
  <si>
    <t>Tiago Alves Torrão</t>
  </si>
  <si>
    <t>Tiago José Airosa Barros de Araújo</t>
  </si>
  <si>
    <t>Tiago Mendonça Coutinho Correia</t>
  </si>
  <si>
    <t>Tiago Miguel Rebelo de Freitas Ribeiro</t>
  </si>
  <si>
    <t>Vasco André Mendes de Oliveira</t>
  </si>
  <si>
    <t>Vítor Bruno da Silva Sousa</t>
  </si>
  <si>
    <t>Vítor Nuno Rodrigues Costa</t>
  </si>
  <si>
    <t>Xavier Araújo Morgado Vilaça</t>
  </si>
  <si>
    <t>Agostinho Manuel Alves da Silva</t>
  </si>
  <si>
    <t>Ana Margarida Lima Além</t>
  </si>
  <si>
    <t>André Filipe Nogueira da Silva</t>
  </si>
  <si>
    <t>André Ramada Bonifácio Andrade</t>
  </si>
  <si>
    <t>Ângelo Fernandes de Sá</t>
  </si>
  <si>
    <t>Arlindo António Asseiro Pires</t>
  </si>
  <si>
    <t>Augusto José Trindade Soares</t>
  </si>
  <si>
    <t>Ângelo David Soares Perez Dias</t>
  </si>
  <si>
    <t>Bruno José Machado Nunes</t>
  </si>
  <si>
    <t>Bruno Miguel Fernandes Gomes</t>
  </si>
  <si>
    <t>Bruno Miguel Garcia Neto</t>
  </si>
  <si>
    <t>Carlos Eliseu Alves da Silva</t>
  </si>
  <si>
    <t>Carlos Januário Eirinha Martins Coelho</t>
  </si>
  <si>
    <t>Carlos Miguel da Silva Brandão</t>
  </si>
  <si>
    <t>Carlos Miguel Gomes de Sá</t>
  </si>
  <si>
    <t>Celso Morais Andrade Gonçalves</t>
  </si>
  <si>
    <t>César Miguel Vieira Martins</t>
  </si>
  <si>
    <t>Daniel Bruno Teixeira Freitas</t>
  </si>
  <si>
    <t>David Pereira Gonçalves</t>
  </si>
  <si>
    <t>Eduardo Luis Cardoso Fonseca</t>
  </si>
  <si>
    <t>Emanuel de Araújo Gonçalves</t>
  </si>
  <si>
    <t>Eric Barbosa de Sousa</t>
  </si>
  <si>
    <t>Tiago Campelo Vilas Boas</t>
  </si>
  <si>
    <t>Tiago de Sá Camacho da Côrte</t>
  </si>
  <si>
    <t>Tiago Henrique Maurício Manso</t>
  </si>
  <si>
    <t>Tiago Moreira Correia Tulha</t>
  </si>
  <si>
    <t>Valter Lino Valente da Costa</t>
  </si>
  <si>
    <t>Vera Lúcia Gonçalves Reina</t>
  </si>
  <si>
    <t>Vicente Machado Fernandes</t>
  </si>
  <si>
    <t>Vítor Emanuel Alves Oliveira</t>
  </si>
  <si>
    <t>Vítor Nuno Machado Pimenta Mendes</t>
  </si>
  <si>
    <t>PI-EI</t>
  </si>
  <si>
    <t>LEI</t>
  </si>
  <si>
    <t>PP II</t>
  </si>
  <si>
    <t>LESI</t>
  </si>
  <si>
    <t>PI CC</t>
  </si>
  <si>
    <t>LCC</t>
  </si>
  <si>
    <t>Número</t>
  </si>
  <si>
    <t>Nome</t>
  </si>
  <si>
    <t>Curso</t>
  </si>
  <si>
    <t>Disciplina</t>
  </si>
  <si>
    <t>Ano</t>
  </si>
  <si>
    <t>Cham</t>
  </si>
  <si>
    <t>Numero</t>
  </si>
  <si>
    <t>sala</t>
  </si>
  <si>
    <t>parte I</t>
  </si>
  <si>
    <t>d</t>
  </si>
  <si>
    <t>Hugo Miguel Ramos Duarte</t>
  </si>
  <si>
    <t>Hugo Ricardo Marques Lourenço</t>
  </si>
  <si>
    <t>Ivan Romeu Vaz Pereira</t>
  </si>
  <si>
    <t>Ivo Manuel Lopes Rodrigues</t>
  </si>
  <si>
    <t>João da Cunha Martins</t>
  </si>
  <si>
    <t>João Gaspar da Silva Rodrigues</t>
  </si>
  <si>
    <t>João Miguel Novais Bastos</t>
  </si>
  <si>
    <t>João Miguel Oliveira Carvalho</t>
  </si>
  <si>
    <t>João Paulo Amorim Ferreira</t>
  </si>
  <si>
    <t>João Paulo da Fonte Fonseca</t>
  </si>
  <si>
    <t>João Paulo Goçalves Gomes Vilaça</t>
  </si>
  <si>
    <t>João Paulo Lopes de Oliveira</t>
  </si>
  <si>
    <t>João Pedro Afonso Fernandes</t>
  </si>
  <si>
    <t>João Pedro Cunha Gonçalves</t>
  </si>
  <si>
    <t>João Pedro Oliveira Pereira</t>
  </si>
  <si>
    <t>Joaquim Machado Gonçalves Sampaio</t>
  </si>
  <si>
    <t>Joel Amorim Pinho</t>
  </si>
  <si>
    <t>Jorge Manuel Sousa Silva</t>
  </si>
  <si>
    <t>José António Pereira Cibrão</t>
  </si>
  <si>
    <t>José Carlos Marques Dias</t>
  </si>
  <si>
    <t>José Eduardo Machado da Costa Pinto</t>
  </si>
  <si>
    <t>José Filipe Moreira da Silva Figueiredo</t>
  </si>
  <si>
    <t>José Graça da Nóbrega</t>
  </si>
  <si>
    <t>Paulo Adelino Dias de Almeida</t>
  </si>
  <si>
    <t>Paulo Agostinho Alves Gomes</t>
  </si>
  <si>
    <t>Paulo Jorge da Silva Melo</t>
  </si>
  <si>
    <t>Paulo José da Silva Santos</t>
  </si>
  <si>
    <t>Paulo Manuel Ribeiro Novais</t>
  </si>
  <si>
    <t>Paulo Sérgio de Almeida Festa</t>
  </si>
  <si>
    <t>Pedro Filipe da Costa Machado</t>
  </si>
  <si>
    <t>Pedro Hélder Correia Soares</t>
  </si>
  <si>
    <t>Pedro Jorge Alves Barbosa Vieira</t>
  </si>
  <si>
    <t>Pedro Miguel de Jesus Ventura Carvalho</t>
  </si>
  <si>
    <t>Pedro Miguel Gonçalves Oliveira</t>
  </si>
  <si>
    <t>Luís Ricardo Gonçalves Teixeira</t>
  </si>
  <si>
    <t>Luis Tiago Afonso Mascarenhas</t>
  </si>
  <si>
    <t>Márcio André da Silva Lima</t>
  </si>
  <si>
    <t>Marco Pereira Carneiro</t>
  </si>
  <si>
    <t>Marcos André Pinto de Sousa</t>
  </si>
  <si>
    <t>Mário Jorge Gonçalves Silva</t>
  </si>
  <si>
    <t>Mário Rui Anunciação Monteiro</t>
  </si>
  <si>
    <t>Michel Afonso Lobato</t>
  </si>
  <si>
    <t>Miguel Pedro de Almeida Ferreira Correia Dourado</t>
  </si>
  <si>
    <t>Nancy do Sameiro Silvério Lavandeira</t>
  </si>
  <si>
    <t>Nelson Manuel Almeida Gonçalves</t>
  </si>
  <si>
    <t>Nuno Filipe Marques Moreira Ribeiro</t>
  </si>
  <si>
    <t>Nuno Filipe Peixoto Dias</t>
  </si>
  <si>
    <t>Nuno Miguel Rodrigues Fradão</t>
  </si>
  <si>
    <t>Nuno Miguel Portugal Rodrigues</t>
  </si>
  <si>
    <t>Nuno Miguel Tavares Costa Silva</t>
  </si>
  <si>
    <t>Paulo Alexandre da Silva Lopes</t>
  </si>
  <si>
    <t>Paulo Alexandre Pinheiro da Silva</t>
  </si>
  <si>
    <t>Paulo Manuel de Oliveira Gomes</t>
  </si>
  <si>
    <t>Paulo Miguel Barbosa Soares</t>
  </si>
  <si>
    <t>Paulo Renato Ribeiro Xavier</t>
  </si>
  <si>
    <t>Pedro Alexandre Marques Lobato</t>
  </si>
  <si>
    <t>Pedro Fabiano Almeida de Oliveira</t>
  </si>
  <si>
    <t>Pedro Miguel Linhares Miranda</t>
  </si>
  <si>
    <t>Pedro Ricardo Ferreira Fernandes</t>
  </si>
  <si>
    <t>Pedro Xavier Coquenão Martins</t>
  </si>
  <si>
    <t>Ricardo Jorge Oliveira Tching de Magalhães Coelho</t>
  </si>
  <si>
    <t>Ricardo Nuno Pinto Ferreira</t>
  </si>
  <si>
    <t>Rodrigo Mucha Carvalho</t>
  </si>
  <si>
    <t>Rui André Ferreira Silva</t>
  </si>
  <si>
    <t>Rui Filipe Pedro Quelhas</t>
  </si>
  <si>
    <t>Rui Filipe Veiga Rebelo da Silva</t>
  </si>
  <si>
    <t>Rui Gil Lima Gonçalves da Costa</t>
  </si>
  <si>
    <t>Rui Manuel da Silva Pereira Neiva</t>
  </si>
  <si>
    <t>Rui Manuel Lages Pereira</t>
  </si>
  <si>
    <t>Rui Miguel Escudeiro da Costa Aguiar</t>
  </si>
  <si>
    <t>Rui Miguel Fernandes Varela</t>
  </si>
  <si>
    <t>Sérgio Luís Carvalho Teixeira da Silva Pinto</t>
  </si>
  <si>
    <t>Sérgio Miguel Pinto Lopes</t>
  </si>
  <si>
    <t>Sérgio Ramos Sampaio</t>
  </si>
  <si>
    <t>Tiago Altino de Andrade e Melo</t>
  </si>
  <si>
    <t>Tiago Emanuel Lobo de Macedo Freitas Castro</t>
  </si>
  <si>
    <t>Tiago Filipe Azevedo Oliveira</t>
  </si>
  <si>
    <t>Tiago Filipe Maia de Campos Martins</t>
  </si>
  <si>
    <t>Tiago Henrique Lopes Ferreira</t>
  </si>
  <si>
    <t>Tomás Cardoso Peixoto Rito</t>
  </si>
  <si>
    <t>Vasco André da Costa Grilo</t>
  </si>
  <si>
    <t>Jorge André dos Santos Gonçalves</t>
  </si>
  <si>
    <t>Jorge Cunha Mendes</t>
  </si>
  <si>
    <t>Jorge Leonardo da Silva Lima</t>
  </si>
  <si>
    <t>Jorge Luis Magalhães Cruzinha da Silva</t>
  </si>
  <si>
    <t>Jorge Miguel de Sousa Russo</t>
  </si>
  <si>
    <t>Jorge Miguel Fonseca Gonçalves</t>
  </si>
  <si>
    <t>José Davide Marques Alves</t>
  </si>
  <si>
    <t>José Guilherme da Cruz Moreira</t>
  </si>
  <si>
    <t>José Luis Figueiredo de Freitas</t>
  </si>
  <si>
    <t>José Miguel Lima Dias</t>
  </si>
  <si>
    <t>Boris Victorovitch Tchikoulaev</t>
  </si>
  <si>
    <t>Bruno Filipe Pedreira Amorim</t>
  </si>
  <si>
    <t>Bruno Luis dos Santos Bompastor</t>
  </si>
  <si>
    <t>Bruno Martins da Silva</t>
  </si>
  <si>
    <t>Bruno Miguel Pires Gonçalves</t>
  </si>
  <si>
    <t>Carlos Alberto Castro Cadeias</t>
  </si>
  <si>
    <t>Carlos César Madureira Romano</t>
  </si>
  <si>
    <t>Dárcio Manuel Moreira Alves Gonçalves</t>
  </si>
  <si>
    <t>David Lourenço da Costa</t>
  </si>
  <si>
    <t>Diana Emanuela Gonçalves Viana de Sá</t>
  </si>
  <si>
    <t>Diogo Manuel Rodrigues Santos Silva</t>
  </si>
  <si>
    <t>Duarte Nuno dos Santos Ramos</t>
  </si>
  <si>
    <t>Eduardo Manuel de Sousa Teixeira</t>
  </si>
  <si>
    <t>Élio Paulo Vasconcelos Maria</t>
  </si>
  <si>
    <t>Eurico Manuel Folgado Afonso</t>
  </si>
  <si>
    <t>Filipe André de Sousa Carvalho</t>
  </si>
  <si>
    <t>Filipe Henrique da Silva Oliveira</t>
  </si>
  <si>
    <t>Francisco André Oliveira Reina Dourado</t>
  </si>
  <si>
    <t>Francisco Manuel Pereira da Cunha</t>
  </si>
  <si>
    <t>Francisco Miguel Gonçalves Magalhães</t>
  </si>
  <si>
    <t>Gabriel da Silva Sousa</t>
  </si>
  <si>
    <t>Gilberto Leandro Oliveira Fernandes</t>
  </si>
  <si>
    <t>Gilberto Martins Felgueiras</t>
  </si>
  <si>
    <t>Hélder Filipe de Jesus Ferreira</t>
  </si>
  <si>
    <t>Hugo Manuel Sousa Ribeiro</t>
  </si>
  <si>
    <t>Hugo André da Silva Veloso Moreira</t>
  </si>
  <si>
    <t>Hugo Filipe Nascimento Pereira</t>
  </si>
  <si>
    <t>Hugo José Fernandes Carvalho</t>
  </si>
  <si>
    <t>Inês Isabel Russo Prada</t>
  </si>
  <si>
    <t>Isabel Maria Rosendo Cardoso</t>
  </si>
  <si>
    <t>Ivo André Madeira Macedo</t>
  </si>
  <si>
    <t>Ivo Manuel Dantas Monteiro</t>
  </si>
  <si>
    <t>Joana Amorim Carvalho</t>
  </si>
  <si>
    <t>Joana da Silva Carvalho</t>
  </si>
  <si>
    <t>João Celso Faria Teixeira da Silva</t>
  </si>
  <si>
    <t>João Filipe Fontes Machado</t>
  </si>
  <si>
    <t>João Manuel Fernandes da Silva Ribeiro</t>
  </si>
  <si>
    <t>João Manuel Moreira Ribeiro</t>
  </si>
  <si>
    <t>João Miguel Viana da Silva Coelho</t>
  </si>
  <si>
    <t>Nuno Daniel Almendra Gomes Ferreira</t>
  </si>
  <si>
    <t>Nuno de Ferraz Almeida e Peixoto Machado</t>
  </si>
  <si>
    <t>Nuno Edgar Cruz Cunha</t>
  </si>
  <si>
    <t>Nuno Filipe da Silva Coelho</t>
  </si>
  <si>
    <t>Nuno Filipe Esteves Gomes</t>
  </si>
  <si>
    <t>Nuno Filipe Monteiro Faria</t>
  </si>
  <si>
    <t>Nuno Filipe Solinho de Azevedo</t>
  </si>
  <si>
    <t>Nuno Miguel Cardoso Brito</t>
  </si>
  <si>
    <t>Nuno Miguel da Costa Abreu</t>
  </si>
  <si>
    <t>Nuno Miguel Oliveira Salvador</t>
  </si>
  <si>
    <t>Cláudio Manuel Rigueiro Pires</t>
  </si>
  <si>
    <t>Cristóvão Pereira de Macedo</t>
  </si>
  <si>
    <t>Daniel Carvalho da Rocha</t>
  </si>
  <si>
    <t>Daniel Filipe Pimenta Peixoto</t>
  </si>
  <si>
    <t>Daniel Filipe Sabino Fernandes</t>
  </si>
  <si>
    <t>Daniel José Silva Ribeiro</t>
  </si>
  <si>
    <t>Daniel Ribeiro Quinta</t>
  </si>
  <si>
    <t>Danny Spencer Pinto</t>
  </si>
  <si>
    <t>Dário Almeno Matos da Silva</t>
  </si>
  <si>
    <t>David Adrien da Silva Leal</t>
  </si>
  <si>
    <t>Pedro Miguel Oliveira Fonseca</t>
  </si>
  <si>
    <t>Pedro Miguel Pereira Tomé Branco</t>
  </si>
  <si>
    <t>Pedro Tiago Dias Gonçalves</t>
  </si>
  <si>
    <t>Pedro Vasconcelos Castro Lopes Faria</t>
  </si>
  <si>
    <t>Raquel da Costa Freitas</t>
  </si>
  <si>
    <t>Raquel da Silva Felgueiras</t>
  </si>
  <si>
    <t>Raquel Gouveia Ribeiro</t>
  </si>
  <si>
    <t>Renato Vítor Ferreira Castro</t>
  </si>
  <si>
    <t>Ricardo Filipe da Silva Oliveira</t>
  </si>
  <si>
    <t>Ricardo Filipe Gomes Amaral</t>
  </si>
  <si>
    <t>Ricardo Jorge Gomes Maia de Sousa</t>
  </si>
  <si>
    <t>Ricardo Manuel Inácio Agra</t>
  </si>
  <si>
    <t>Ricardo Manuel Viana Magalhães</t>
  </si>
  <si>
    <t>Ricardo Nuno Morais Pereira</t>
  </si>
  <si>
    <t>Ricardo Nuno Moreira Castilho Ferreira Lopes</t>
  </si>
  <si>
    <t>Paulo Ricardo Rodrigues Fernandes</t>
  </si>
  <si>
    <t>Paulo Roberto Gonçalves Campos</t>
  </si>
  <si>
    <t>Pedro Duarte Cardoso Lopes</t>
  </si>
  <si>
    <t>Pedro Filipe Reis Felgueiras</t>
  </si>
  <si>
    <t>Pedro Henrique Rosas Ribeiro</t>
  </si>
  <si>
    <t>Pedro José Aragão Henriques</t>
  </si>
  <si>
    <t>Pedro Nuno Marado Silva Fernandes</t>
  </si>
  <si>
    <t>Pedro Simão Pregueiro Jerónimo</t>
  </si>
  <si>
    <t>Renato Gil Monteiro Pereira Martins</t>
  </si>
  <si>
    <t>Ricardo Jorge da Silva Vilas Boas</t>
  </si>
  <si>
    <t>Rui Miguel da Silva Carvalho Malheiro Santos</t>
  </si>
  <si>
    <t>Rui Miguel de Carvalho Videira Gonçalo</t>
  </si>
  <si>
    <t>Rui Miguel Silva Couto</t>
  </si>
  <si>
    <t>Rui Soutelo Meira</t>
  </si>
  <si>
    <t>Samuel da Silva Moreira</t>
  </si>
  <si>
    <t>Sandra Pereira dos Santos</t>
  </si>
  <si>
    <t>Sandro Cláudio Ferreira Rodrigues</t>
  </si>
  <si>
    <t>Sandro Emanuel Carvalho Machado</t>
  </si>
  <si>
    <t>Sandro Emanuel da Silva Rebelo Joaquim</t>
  </si>
  <si>
    <t>Sebastião Antunes da Cunha</t>
  </si>
  <si>
    <t>Sérgio Domingos da Silva Malheiro</t>
  </si>
  <si>
    <t>Sérgio Filipe Andrade Oliveira</t>
  </si>
  <si>
    <t>Sérgio Filipe Rodrigues Cracel Viana</t>
  </si>
  <si>
    <t>João Paulo da Silva Castro</t>
  </si>
  <si>
    <t>João Paulo Mouta Meira Pinto</t>
  </si>
  <si>
    <t>João Paulo Vilas Boas Felgueiras Machado</t>
  </si>
  <si>
    <t>João Pedro Carmo Mortágua</t>
  </si>
  <si>
    <t>João Pedro Faria Magalhães</t>
  </si>
  <si>
    <t>João Pedro Machado Gonçalves Ferreira</t>
  </si>
  <si>
    <t>João Ricardo Leite Mota Oliveira</t>
  </si>
  <si>
    <t>Joaquim Alberto da Costa Anacleto</t>
  </si>
  <si>
    <t>Joaquim Manuel Maciel Lima Catarino</t>
  </si>
  <si>
    <t>Joaquim Paulo Ribeiro de Magalhães</t>
  </si>
  <si>
    <t>Filipe Cerqueira de Oliveira Sampaio</t>
  </si>
  <si>
    <t>Filipe Gomes Dias</t>
  </si>
  <si>
    <t>Filipe Jorge da Costa Mendes</t>
  </si>
  <si>
    <t>Filipe Jorge Necho Martins</t>
  </si>
  <si>
    <t>Francisco Adriano Pereira Simões</t>
  </si>
  <si>
    <t>Francisco André Guimarães Ribeiro</t>
  </si>
  <si>
    <t>Freddy José Pereira Gregório</t>
  </si>
  <si>
    <t>Genildo Soares Neves</t>
  </si>
  <si>
    <t>Geovani Silva Delgado Alves</t>
  </si>
  <si>
    <t>Nota</t>
  </si>
  <si>
    <t>W</t>
  </si>
  <si>
    <t>José Miguel Oliveira Cracel</t>
  </si>
  <si>
    <t>José Pedro Azevedo Carvalho</t>
  </si>
  <si>
    <t>José Pedro Teixeira Bastos Coelho</t>
  </si>
  <si>
    <t>José Pedro Vieira Costa e Silva</t>
  </si>
  <si>
    <t>José Ricardo de Sousa Coutinho</t>
  </si>
  <si>
    <t>Leander Edward Bessa Beernaert</t>
  </si>
  <si>
    <t>Leonel João Fernandes Braga</t>
  </si>
  <si>
    <t>Luana Georgia Lopes Telha</t>
  </si>
  <si>
    <t>Luciano Amorim do Vale Machado</t>
  </si>
  <si>
    <t>Luciano Constantino Bessa Alves</t>
  </si>
  <si>
    <t>Luis André Coelho Pacheco</t>
  </si>
  <si>
    <t>Luis Carlos Lopes Carvalho</t>
  </si>
  <si>
    <t>Luis Diogo Monteiro Duarte Couto</t>
  </si>
  <si>
    <t>Luis Filipe Cunha Vaz da Silva</t>
  </si>
  <si>
    <t>Luis Filipe Pereira da Silva</t>
  </si>
  <si>
    <t>Evandro Neves Fonseca</t>
  </si>
  <si>
    <t>Fernando Jorge Machado Veloso</t>
  </si>
  <si>
    <t>Fernando Jorge Pinto Lima</t>
  </si>
  <si>
    <t>Fernando Miguel Rodrigues Roque</t>
  </si>
  <si>
    <t>Filipe Alexandre Wang Liu</t>
  </si>
  <si>
    <t>Gonçalo Manuel Correia Calheiros</t>
  </si>
  <si>
    <t>Hélder Nuno Martins do Vale Tomé</t>
  </si>
  <si>
    <t>Marco Alexandre Barreira Medeiros Teixeira</t>
  </si>
  <si>
    <t>Marco André Martins</t>
  </si>
  <si>
    <t>Marcos André Gomes Ferreira</t>
  </si>
  <si>
    <t>Maria Ana Casal Cunha</t>
  </si>
  <si>
    <t>Maria Beatriz Alves de Sá Campos</t>
  </si>
  <si>
    <t>Maria Francisca Ferreira de Melo</t>
  </si>
  <si>
    <t>Maria Madalena Pacheco Gonçalves</t>
  </si>
  <si>
    <t>Mariana Reimão Queiroga Valério Carvalho</t>
  </si>
  <si>
    <t>Mário Andrá Barbosa Eiras</t>
  </si>
  <si>
    <t>Mário André Ferreira Oliveira</t>
  </si>
  <si>
    <t>Mario João Guedes Pinto</t>
  </si>
  <si>
    <t>Miguel João Soares Carvalho da Silva</t>
  </si>
  <si>
    <t>Mónica Cláudia Dias Maciel</t>
  </si>
  <si>
    <t>Natalino Leite Gomes</t>
  </si>
  <si>
    <t>Nuno Alexandre Campos Pereira da Silva</t>
  </si>
  <si>
    <t>Nuno Benjamim Salgado Alves de Araújo</t>
  </si>
  <si>
    <t>Arménio António Fernandes Antunes</t>
  </si>
  <si>
    <t>Bernardino Marques Fernandes</t>
  </si>
  <si>
    <t>Bruno Marques Martins de Barros</t>
  </si>
  <si>
    <t>Bruno Riba Barbosa</t>
  </si>
  <si>
    <t>Carlos Daniel Fortes Rodrigues</t>
  </si>
  <si>
    <t>Carlos Eduardo César Rente</t>
  </si>
  <si>
    <t>Carlos Emanuel da Rocha Moreira</t>
  </si>
  <si>
    <t>Carlos Manuel Oliveira Gonçalves</t>
  </si>
  <si>
    <t>Celso Filipe Nogueira Coutinho</t>
  </si>
  <si>
    <t>César Augusto Gonçalves Abreu</t>
  </si>
  <si>
    <t>Cláudio Campinho Novais</t>
  </si>
  <si>
    <t>Cláudio Correia Silves Ferreira</t>
  </si>
  <si>
    <t>Luis Filipe Ribeiro Novais</t>
  </si>
  <si>
    <t>Luís Miguel Loureiro Lopes de Araújo</t>
  </si>
  <si>
    <t>Luis Paulo Ferreira Miranda</t>
  </si>
  <si>
    <t>Luis Pedro Zamith de Passos Machado Ferreira</t>
  </si>
  <si>
    <t>Luís Tiago Pereira Melo Marques</t>
  </si>
  <si>
    <t>Manuel Avelino da Costa Barbosa</t>
  </si>
  <si>
    <t>Marcelo AndréBarbosa de Sousa</t>
  </si>
  <si>
    <t>Adriano Assis Pinheiro Martins</t>
  </si>
  <si>
    <t>Alberto Miguel Silva de Noronha</t>
  </si>
  <si>
    <t>Alexandrina Maria Marcos Lages</t>
  </si>
  <si>
    <t>André Costa Freitas</t>
  </si>
  <si>
    <t>André Couto da Silva</t>
  </si>
  <si>
    <t>N</t>
  </si>
  <si>
    <t>André da Silva Faceira</t>
  </si>
  <si>
    <t>André Fernandes da Silva</t>
  </si>
  <si>
    <t>André Fernandes dos Santos</t>
  </si>
  <si>
    <t>André Filipe Macedo Guedes</t>
  </si>
  <si>
    <t>André Filipe Mendes Parra</t>
  </si>
  <si>
    <t>André Filipe Oliveira Martins</t>
  </si>
  <si>
    <t>André Filipe Pereira Félix</t>
  </si>
  <si>
    <t>André Lopes Barbosa</t>
  </si>
  <si>
    <t>André Maia Neto Cardoso</t>
  </si>
  <si>
    <t>Andreia Sofia Figueira Carvalho</t>
  </si>
  <si>
    <t>António Eduardo Oliveira Bouças</t>
  </si>
  <si>
    <t>António Luís Oliveira Veloso de Faria</t>
  </si>
  <si>
    <t>Roberto Manuel Dias Machado</t>
  </si>
  <si>
    <t>Rui Alexandre Ribeiro Castro da Fonseca</t>
  </si>
  <si>
    <t>Rui André de Arauúo Peres</t>
  </si>
  <si>
    <t>Rui Emanuel Veigas de Carvalho</t>
  </si>
  <si>
    <t>Rui Filipe Veloso Valença</t>
  </si>
  <si>
    <t>Rui Gonçalves Silva</t>
  </si>
  <si>
    <t>Rui Manuel Ferreira de Carvalho Azevedo Moreira</t>
  </si>
  <si>
    <t>Getúlio Vargas Garcia Fortes</t>
  </si>
  <si>
    <t>Gonçalo Alvarez Peixoto</t>
  </si>
  <si>
    <t>Gustavo Miguel Costa Pereira Reis Azevedo</t>
  </si>
  <si>
    <t>Henrique Daniel Oliveira Lopes</t>
  </si>
  <si>
    <t>Henrique Manuel Peixoto Carvalho</t>
  </si>
  <si>
    <t>Hugo Estelita Capa Pereira</t>
  </si>
  <si>
    <t>Igor Murilo de Almeida</t>
  </si>
  <si>
    <t>Jaime Emanuel Vieira Santos Moura Neto</t>
  </si>
  <si>
    <t>João André Machado Pereira</t>
  </si>
  <si>
    <t>João de Melo Feio Pinheiro Gonçalves</t>
  </si>
  <si>
    <t>João Filipe Pires dos Santos e Matos</t>
  </si>
  <si>
    <t>João Luis Leal Zamith de Passos</t>
  </si>
  <si>
    <t>João Miguel do Vale Leiras</t>
  </si>
  <si>
    <t>João Nuno Araújo de Sá</t>
  </si>
  <si>
    <t>João Paulo da Fonseca Fernandes</t>
  </si>
  <si>
    <t>João Paulo da Fonseca Ferreira</t>
  </si>
  <si>
    <t>Diego de Lara e Albuquerque</t>
  </si>
  <si>
    <t>Diogo Araújo Carvalho Vilaça Moreira</t>
  </si>
  <si>
    <t>Diogo Pereira da Silva</t>
  </si>
  <si>
    <t>Emanuel José Vieira Gonçalves</t>
  </si>
  <si>
    <t>Emmanuel Abreu Oliveira</t>
  </si>
  <si>
    <t>Fábio Alexandre Teixeira da Costa</t>
  </si>
  <si>
    <t>Fábio Andrade Botelho</t>
  </si>
  <si>
    <t>Fábio André Souto da Silva</t>
  </si>
  <si>
    <t>Fábio Filipe Pires Afonso</t>
  </si>
  <si>
    <t>Fábio Vieira Fernandes</t>
  </si>
  <si>
    <t>Fernando Coutinho de Araújo</t>
  </si>
  <si>
    <t>Fernando Guilherme Gonçalves Pequeno de Oliveira e Silva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</si>
</sst>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0" xfId="0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0" fillId="2" borderId="0" xfId="0" applyFill="1" applyAlignment="1">
      <alignment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 wrapText="1"/>
    </xf>
    <xf numFmtId="0" fontId="0" fillId="0" borderId="8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3"/>
  <sheetViews>
    <sheetView workbookViewId="0" topLeftCell="A1">
      <selection activeCell="B257" sqref="B257"/>
    </sheetView>
  </sheetViews>
  <sheetFormatPr defaultColWidth="9.00390625" defaultRowHeight="12.75"/>
  <cols>
    <col min="1" max="1" width="7.125" style="0" bestFit="1" customWidth="1"/>
    <col min="2" max="2" width="48.75390625" style="0" customWidth="1"/>
    <col min="3" max="3" width="8.375" style="0" bestFit="1" customWidth="1"/>
    <col min="4" max="4" width="5.625" style="0" bestFit="1" customWidth="1"/>
    <col min="5" max="5" width="4.00390625" style="0" bestFit="1" customWidth="1"/>
    <col min="6" max="6" width="5.75390625" style="0" bestFit="1" customWidth="1"/>
    <col min="7" max="16384" width="11.00390625" style="0" customWidth="1"/>
  </cols>
  <sheetData>
    <row r="1" spans="1:6" s="1" customFormat="1" ht="12.75">
      <c r="A1" s="1" t="s">
        <v>505</v>
      </c>
      <c r="B1" s="1" t="s">
        <v>506</v>
      </c>
      <c r="C1" s="1" t="s">
        <v>508</v>
      </c>
      <c r="D1" s="1" t="s">
        <v>507</v>
      </c>
      <c r="E1" s="1" t="s">
        <v>509</v>
      </c>
      <c r="F1" s="1" t="s">
        <v>510</v>
      </c>
    </row>
    <row r="2" spans="1:6" ht="12.75">
      <c r="A2">
        <v>39293</v>
      </c>
      <c r="B2" t="s">
        <v>318</v>
      </c>
      <c r="C2" t="s">
        <v>503</v>
      </c>
      <c r="D2" t="s">
        <v>504</v>
      </c>
      <c r="E2">
        <v>2</v>
      </c>
      <c r="F2" t="s">
        <v>786</v>
      </c>
    </row>
    <row r="3" spans="1:6" ht="12.75">
      <c r="A3">
        <v>47403</v>
      </c>
      <c r="B3" t="s">
        <v>319</v>
      </c>
      <c r="C3" t="s">
        <v>503</v>
      </c>
      <c r="D3" t="s">
        <v>504</v>
      </c>
      <c r="E3">
        <v>1</v>
      </c>
      <c r="F3">
        <v>2</v>
      </c>
    </row>
    <row r="4" spans="1:6" ht="12.75">
      <c r="A4">
        <v>49309</v>
      </c>
      <c r="B4" t="s">
        <v>781</v>
      </c>
      <c r="C4" t="s">
        <v>499</v>
      </c>
      <c r="D4" t="s">
        <v>500</v>
      </c>
      <c r="E4">
        <v>1</v>
      </c>
      <c r="F4">
        <v>2</v>
      </c>
    </row>
    <row r="5" spans="1:6" ht="12.75">
      <c r="A5">
        <v>38176</v>
      </c>
      <c r="B5" t="s">
        <v>468</v>
      </c>
      <c r="C5" t="s">
        <v>501</v>
      </c>
      <c r="D5" t="s">
        <v>502</v>
      </c>
      <c r="E5">
        <v>2</v>
      </c>
      <c r="F5">
        <v>2</v>
      </c>
    </row>
    <row r="6" spans="1:6" ht="12.75">
      <c r="A6">
        <v>49315</v>
      </c>
      <c r="B6" t="s">
        <v>782</v>
      </c>
      <c r="C6" t="s">
        <v>499</v>
      </c>
      <c r="D6" t="s">
        <v>500</v>
      </c>
      <c r="E6">
        <v>1</v>
      </c>
      <c r="F6">
        <v>2</v>
      </c>
    </row>
    <row r="7" spans="1:6" ht="12.75">
      <c r="A7">
        <v>48396</v>
      </c>
      <c r="B7" t="s">
        <v>783</v>
      </c>
      <c r="C7" t="s">
        <v>499</v>
      </c>
      <c r="D7" t="s">
        <v>500</v>
      </c>
      <c r="E7">
        <v>1</v>
      </c>
      <c r="F7">
        <v>1</v>
      </c>
    </row>
    <row r="8" spans="1:6" ht="12.75">
      <c r="A8">
        <v>48392</v>
      </c>
      <c r="B8" t="s">
        <v>320</v>
      </c>
      <c r="C8" t="s">
        <v>503</v>
      </c>
      <c r="D8" t="s">
        <v>504</v>
      </c>
      <c r="E8">
        <v>1</v>
      </c>
      <c r="F8">
        <v>2</v>
      </c>
    </row>
    <row r="9" spans="1:6" ht="12.75">
      <c r="A9">
        <v>48391</v>
      </c>
      <c r="B9" t="s">
        <v>321</v>
      </c>
      <c r="C9" t="s">
        <v>503</v>
      </c>
      <c r="D9" t="s">
        <v>504</v>
      </c>
      <c r="E9">
        <v>1</v>
      </c>
      <c r="F9">
        <v>2</v>
      </c>
    </row>
    <row r="10" spans="1:6" ht="12.75">
      <c r="A10">
        <v>25073</v>
      </c>
      <c r="B10" t="s">
        <v>469</v>
      </c>
      <c r="C10" t="s">
        <v>501</v>
      </c>
      <c r="D10" t="s">
        <v>502</v>
      </c>
      <c r="E10">
        <v>3</v>
      </c>
      <c r="F10" t="s">
        <v>786</v>
      </c>
    </row>
    <row r="11" spans="1:6" ht="12.75">
      <c r="A11">
        <v>51146</v>
      </c>
      <c r="B11" t="s">
        <v>322</v>
      </c>
      <c r="C11" t="s">
        <v>503</v>
      </c>
      <c r="D11" t="s">
        <v>504</v>
      </c>
      <c r="E11">
        <v>1</v>
      </c>
      <c r="F11">
        <v>2</v>
      </c>
    </row>
    <row r="12" spans="1:6" ht="12.75">
      <c r="A12">
        <v>49352</v>
      </c>
      <c r="B12" t="s">
        <v>784</v>
      </c>
      <c r="C12" t="s">
        <v>499</v>
      </c>
      <c r="D12" t="s">
        <v>500</v>
      </c>
      <c r="E12">
        <v>1</v>
      </c>
      <c r="F12">
        <v>1</v>
      </c>
    </row>
    <row r="13" spans="1:6" ht="12.75">
      <c r="A13">
        <v>47106</v>
      </c>
      <c r="B13" t="s">
        <v>785</v>
      </c>
      <c r="C13" t="s">
        <v>499</v>
      </c>
      <c r="D13" t="s">
        <v>500</v>
      </c>
      <c r="E13">
        <v>1</v>
      </c>
      <c r="F13" t="s">
        <v>786</v>
      </c>
    </row>
    <row r="14" spans="1:6" ht="12.75">
      <c r="A14">
        <v>49314</v>
      </c>
      <c r="B14" t="s">
        <v>787</v>
      </c>
      <c r="C14" t="s">
        <v>499</v>
      </c>
      <c r="D14" t="s">
        <v>500</v>
      </c>
      <c r="E14">
        <v>1</v>
      </c>
      <c r="F14">
        <v>2</v>
      </c>
    </row>
    <row r="15" spans="1:6" ht="12.75">
      <c r="A15">
        <v>47414</v>
      </c>
      <c r="B15" t="s">
        <v>323</v>
      </c>
      <c r="C15" t="s">
        <v>503</v>
      </c>
      <c r="D15" t="s">
        <v>504</v>
      </c>
      <c r="E15">
        <v>2</v>
      </c>
      <c r="F15">
        <v>1</v>
      </c>
    </row>
    <row r="16" spans="1:6" ht="12.75">
      <c r="A16">
        <v>42155</v>
      </c>
      <c r="B16" t="s">
        <v>788</v>
      </c>
      <c r="C16" t="s">
        <v>499</v>
      </c>
      <c r="D16" t="s">
        <v>500</v>
      </c>
      <c r="E16">
        <v>1</v>
      </c>
      <c r="F16">
        <v>2</v>
      </c>
    </row>
    <row r="17" spans="1:6" ht="12.75">
      <c r="A17">
        <v>49344</v>
      </c>
      <c r="B17" t="s">
        <v>789</v>
      </c>
      <c r="C17" t="s">
        <v>499</v>
      </c>
      <c r="D17" t="s">
        <v>500</v>
      </c>
      <c r="E17">
        <v>1</v>
      </c>
      <c r="F17">
        <v>1</v>
      </c>
    </row>
    <row r="18" spans="1:6" ht="12.75">
      <c r="A18">
        <v>47127</v>
      </c>
      <c r="B18" t="s">
        <v>790</v>
      </c>
      <c r="C18" t="s">
        <v>499</v>
      </c>
      <c r="D18" t="s">
        <v>500</v>
      </c>
      <c r="E18">
        <v>1</v>
      </c>
      <c r="F18">
        <v>2</v>
      </c>
    </row>
    <row r="19" spans="1:6" ht="12.75">
      <c r="A19">
        <v>49354</v>
      </c>
      <c r="B19" t="s">
        <v>791</v>
      </c>
      <c r="C19" t="s">
        <v>499</v>
      </c>
      <c r="D19" t="s">
        <v>500</v>
      </c>
      <c r="E19">
        <v>1</v>
      </c>
      <c r="F19">
        <v>1</v>
      </c>
    </row>
    <row r="20" spans="1:6" ht="12.75">
      <c r="A20">
        <v>43127</v>
      </c>
      <c r="B20" t="s">
        <v>470</v>
      </c>
      <c r="C20" t="s">
        <v>501</v>
      </c>
      <c r="D20" t="s">
        <v>502</v>
      </c>
      <c r="E20">
        <v>2</v>
      </c>
      <c r="F20">
        <v>2</v>
      </c>
    </row>
    <row r="21" spans="1:6" ht="12.75">
      <c r="A21">
        <v>35274</v>
      </c>
      <c r="B21" t="s">
        <v>792</v>
      </c>
      <c r="C21" t="s">
        <v>499</v>
      </c>
      <c r="D21" t="s">
        <v>500</v>
      </c>
      <c r="E21">
        <v>1</v>
      </c>
      <c r="F21">
        <v>2</v>
      </c>
    </row>
    <row r="22" spans="1:6" ht="12.75">
      <c r="A22">
        <v>49356</v>
      </c>
      <c r="B22" t="s">
        <v>793</v>
      </c>
      <c r="C22" t="s">
        <v>499</v>
      </c>
      <c r="D22" t="s">
        <v>500</v>
      </c>
      <c r="E22">
        <v>1</v>
      </c>
      <c r="F22">
        <v>1</v>
      </c>
    </row>
    <row r="23" spans="1:6" ht="12.75">
      <c r="A23">
        <v>51141</v>
      </c>
      <c r="B23" t="s">
        <v>324</v>
      </c>
      <c r="C23" t="s">
        <v>503</v>
      </c>
      <c r="D23" t="s">
        <v>504</v>
      </c>
      <c r="E23">
        <v>1</v>
      </c>
      <c r="F23">
        <v>1</v>
      </c>
    </row>
    <row r="24" spans="1:6" ht="12.75">
      <c r="A24">
        <v>47424</v>
      </c>
      <c r="B24" t="s">
        <v>325</v>
      </c>
      <c r="C24" t="s">
        <v>503</v>
      </c>
      <c r="D24" t="s">
        <v>504</v>
      </c>
      <c r="E24">
        <v>1</v>
      </c>
      <c r="F24">
        <v>1</v>
      </c>
    </row>
    <row r="25" spans="1:6" ht="12.75">
      <c r="A25">
        <v>48408</v>
      </c>
      <c r="B25" t="s">
        <v>326</v>
      </c>
      <c r="C25" t="s">
        <v>503</v>
      </c>
      <c r="D25" t="s">
        <v>504</v>
      </c>
      <c r="E25">
        <v>1</v>
      </c>
      <c r="F25">
        <v>2</v>
      </c>
    </row>
    <row r="26" spans="1:6" ht="12.75">
      <c r="A26">
        <v>51142</v>
      </c>
      <c r="B26" t="s">
        <v>327</v>
      </c>
      <c r="C26" t="s">
        <v>503</v>
      </c>
      <c r="D26" t="s">
        <v>504</v>
      </c>
      <c r="E26">
        <v>1</v>
      </c>
      <c r="F26">
        <v>1</v>
      </c>
    </row>
    <row r="27" spans="1:6" ht="12.75">
      <c r="A27">
        <v>49357</v>
      </c>
      <c r="B27" t="s">
        <v>794</v>
      </c>
      <c r="C27" t="s">
        <v>499</v>
      </c>
      <c r="D27" t="s">
        <v>500</v>
      </c>
      <c r="E27">
        <v>1</v>
      </c>
      <c r="F27">
        <v>1</v>
      </c>
    </row>
    <row r="28" spans="1:6" ht="12.75">
      <c r="A28">
        <v>49358</v>
      </c>
      <c r="B28" t="s">
        <v>795</v>
      </c>
      <c r="C28" t="s">
        <v>499</v>
      </c>
      <c r="D28" t="s">
        <v>500</v>
      </c>
      <c r="E28">
        <v>1</v>
      </c>
      <c r="F28" t="s">
        <v>786</v>
      </c>
    </row>
    <row r="29" spans="1:6" ht="12.75">
      <c r="A29">
        <v>43125</v>
      </c>
      <c r="B29" t="s">
        <v>471</v>
      </c>
      <c r="C29" t="s">
        <v>501</v>
      </c>
      <c r="D29" t="s">
        <v>502</v>
      </c>
      <c r="E29">
        <v>2</v>
      </c>
      <c r="F29">
        <v>1</v>
      </c>
    </row>
    <row r="30" spans="1:6" ht="12.75">
      <c r="A30">
        <v>47032</v>
      </c>
      <c r="B30" t="s">
        <v>796</v>
      </c>
      <c r="C30" t="s">
        <v>499</v>
      </c>
      <c r="D30" t="s">
        <v>500</v>
      </c>
      <c r="E30">
        <v>1</v>
      </c>
      <c r="F30">
        <v>2</v>
      </c>
    </row>
    <row r="31" spans="1:6" ht="12.75">
      <c r="A31">
        <v>35804</v>
      </c>
      <c r="B31" t="s">
        <v>475</v>
      </c>
      <c r="C31" t="s">
        <v>503</v>
      </c>
      <c r="D31" t="s">
        <v>504</v>
      </c>
      <c r="E31">
        <v>2</v>
      </c>
      <c r="F31" t="s">
        <v>786</v>
      </c>
    </row>
    <row r="32" spans="1:6" ht="12.75">
      <c r="A32">
        <v>43124</v>
      </c>
      <c r="B32" t="s">
        <v>472</v>
      </c>
      <c r="C32" t="s">
        <v>501</v>
      </c>
      <c r="D32" t="s">
        <v>502</v>
      </c>
      <c r="E32">
        <v>2</v>
      </c>
      <c r="F32">
        <v>1</v>
      </c>
    </row>
    <row r="33" spans="1:6" ht="12.75">
      <c r="A33">
        <v>49330</v>
      </c>
      <c r="B33" t="s">
        <v>797</v>
      </c>
      <c r="C33" t="s">
        <v>499</v>
      </c>
      <c r="D33" t="s">
        <v>500</v>
      </c>
      <c r="E33">
        <v>1</v>
      </c>
      <c r="F33">
        <v>1</v>
      </c>
    </row>
    <row r="34" spans="1:6" ht="12.75">
      <c r="A34">
        <v>46198</v>
      </c>
      <c r="B34" t="s">
        <v>798</v>
      </c>
      <c r="C34" t="s">
        <v>499</v>
      </c>
      <c r="D34" t="s">
        <v>500</v>
      </c>
      <c r="E34">
        <v>1</v>
      </c>
      <c r="F34" t="s">
        <v>786</v>
      </c>
    </row>
    <row r="35" spans="1:6" ht="12.75">
      <c r="A35">
        <v>38586</v>
      </c>
      <c r="B35" t="s">
        <v>473</v>
      </c>
      <c r="C35" t="s">
        <v>501</v>
      </c>
      <c r="D35" t="s">
        <v>502</v>
      </c>
      <c r="E35">
        <v>2</v>
      </c>
      <c r="F35">
        <v>1</v>
      </c>
    </row>
    <row r="36" spans="1:6" ht="12.75">
      <c r="A36">
        <v>47019</v>
      </c>
      <c r="B36" t="s">
        <v>762</v>
      </c>
      <c r="C36" t="s">
        <v>499</v>
      </c>
      <c r="D36" t="s">
        <v>500</v>
      </c>
      <c r="E36">
        <v>1</v>
      </c>
      <c r="F36" t="s">
        <v>786</v>
      </c>
    </row>
    <row r="37" spans="1:6" ht="12.75">
      <c r="A37">
        <v>47123</v>
      </c>
      <c r="B37" t="s">
        <v>474</v>
      </c>
      <c r="C37" t="s">
        <v>501</v>
      </c>
      <c r="D37" t="s">
        <v>502</v>
      </c>
      <c r="E37">
        <v>2</v>
      </c>
      <c r="F37">
        <v>1</v>
      </c>
    </row>
    <row r="38" spans="1:6" ht="12.75">
      <c r="A38">
        <v>49333</v>
      </c>
      <c r="B38" t="s">
        <v>763</v>
      </c>
      <c r="C38" t="s">
        <v>499</v>
      </c>
      <c r="D38" t="s">
        <v>500</v>
      </c>
      <c r="E38">
        <v>1</v>
      </c>
      <c r="F38">
        <v>2</v>
      </c>
    </row>
    <row r="39" spans="1:6" ht="12.75">
      <c r="A39">
        <v>47030</v>
      </c>
      <c r="B39" t="s">
        <v>606</v>
      </c>
      <c r="C39" t="s">
        <v>501</v>
      </c>
      <c r="D39" t="s">
        <v>502</v>
      </c>
      <c r="E39">
        <v>2</v>
      </c>
      <c r="F39">
        <v>1</v>
      </c>
    </row>
    <row r="40" spans="1:6" ht="12.75">
      <c r="A40">
        <v>46194</v>
      </c>
      <c r="B40" t="s">
        <v>607</v>
      </c>
      <c r="C40" t="s">
        <v>501</v>
      </c>
      <c r="D40" t="s">
        <v>502</v>
      </c>
      <c r="E40">
        <v>2</v>
      </c>
      <c r="F40">
        <v>2</v>
      </c>
    </row>
    <row r="41" spans="1:6" ht="12.75">
      <c r="A41">
        <v>38603</v>
      </c>
      <c r="B41" t="s">
        <v>476</v>
      </c>
      <c r="C41" t="s">
        <v>503</v>
      </c>
      <c r="D41" t="s">
        <v>504</v>
      </c>
      <c r="E41">
        <v>1</v>
      </c>
      <c r="F41" t="s">
        <v>786</v>
      </c>
    </row>
    <row r="42" spans="1:6" ht="12.75">
      <c r="A42">
        <v>47117</v>
      </c>
      <c r="B42" t="s">
        <v>608</v>
      </c>
      <c r="C42" t="s">
        <v>501</v>
      </c>
      <c r="D42" t="s">
        <v>502</v>
      </c>
      <c r="E42">
        <v>2</v>
      </c>
      <c r="F42">
        <v>2</v>
      </c>
    </row>
    <row r="43" spans="1:6" ht="12.75">
      <c r="A43">
        <v>41831</v>
      </c>
      <c r="B43" t="s">
        <v>764</v>
      </c>
      <c r="C43" t="s">
        <v>499</v>
      </c>
      <c r="D43" t="s">
        <v>500</v>
      </c>
      <c r="E43">
        <v>1</v>
      </c>
      <c r="F43" t="s">
        <v>786</v>
      </c>
    </row>
    <row r="44" spans="1:6" ht="12.75">
      <c r="A44">
        <v>44522</v>
      </c>
      <c r="B44" t="s">
        <v>609</v>
      </c>
      <c r="C44" t="s">
        <v>501</v>
      </c>
      <c r="D44" t="s">
        <v>502</v>
      </c>
      <c r="E44">
        <v>2</v>
      </c>
      <c r="F44" t="s">
        <v>786</v>
      </c>
    </row>
    <row r="45" spans="1:6" ht="12.75">
      <c r="A45">
        <v>48401</v>
      </c>
      <c r="B45" t="s">
        <v>477</v>
      </c>
      <c r="C45" t="s">
        <v>503</v>
      </c>
      <c r="D45" t="s">
        <v>504</v>
      </c>
      <c r="E45">
        <v>1</v>
      </c>
      <c r="F45">
        <v>1</v>
      </c>
    </row>
    <row r="46" spans="1:6" ht="12.75">
      <c r="A46">
        <v>48410</v>
      </c>
      <c r="B46" t="s">
        <v>478</v>
      </c>
      <c r="C46" t="s">
        <v>503</v>
      </c>
      <c r="D46" t="s">
        <v>504</v>
      </c>
      <c r="E46">
        <v>1</v>
      </c>
      <c r="F46" t="s">
        <v>786</v>
      </c>
    </row>
    <row r="47" spans="1:6" ht="12.75">
      <c r="A47">
        <v>43121</v>
      </c>
      <c r="B47" t="s">
        <v>610</v>
      </c>
      <c r="C47" t="s">
        <v>501</v>
      </c>
      <c r="D47" t="s">
        <v>502</v>
      </c>
      <c r="E47">
        <v>2</v>
      </c>
      <c r="F47">
        <v>2</v>
      </c>
    </row>
    <row r="48" spans="1:6" ht="12.75">
      <c r="A48">
        <v>47071</v>
      </c>
      <c r="B48" t="s">
        <v>765</v>
      </c>
      <c r="C48" t="s">
        <v>499</v>
      </c>
      <c r="D48" t="s">
        <v>500</v>
      </c>
      <c r="E48">
        <v>1</v>
      </c>
      <c r="F48">
        <v>2</v>
      </c>
    </row>
    <row r="49" spans="1:6" ht="12.75">
      <c r="A49">
        <v>47027</v>
      </c>
      <c r="B49" t="s">
        <v>611</v>
      </c>
      <c r="C49" t="s">
        <v>501</v>
      </c>
      <c r="D49" t="s">
        <v>502</v>
      </c>
      <c r="E49">
        <v>2</v>
      </c>
      <c r="F49">
        <v>1</v>
      </c>
    </row>
    <row r="50" spans="1:6" ht="12.75">
      <c r="A50">
        <v>38125</v>
      </c>
      <c r="B50" t="s">
        <v>612</v>
      </c>
      <c r="C50" t="s">
        <v>501</v>
      </c>
      <c r="D50" t="s">
        <v>502</v>
      </c>
      <c r="E50">
        <v>3</v>
      </c>
      <c r="F50" t="s">
        <v>786</v>
      </c>
    </row>
    <row r="51" spans="1:6" ht="12.75">
      <c r="A51">
        <v>40524</v>
      </c>
      <c r="B51" t="s">
        <v>766</v>
      </c>
      <c r="C51" t="s">
        <v>499</v>
      </c>
      <c r="D51" t="s">
        <v>500</v>
      </c>
      <c r="E51">
        <v>1</v>
      </c>
      <c r="F51" t="s">
        <v>786</v>
      </c>
    </row>
    <row r="52" spans="1:6" ht="12.75">
      <c r="A52">
        <v>49339</v>
      </c>
      <c r="B52" t="s">
        <v>767</v>
      </c>
      <c r="C52" t="s">
        <v>499</v>
      </c>
      <c r="D52" t="s">
        <v>500</v>
      </c>
      <c r="E52">
        <v>1</v>
      </c>
      <c r="F52">
        <v>1</v>
      </c>
    </row>
    <row r="53" spans="1:6" ht="12.75">
      <c r="A53">
        <v>51175</v>
      </c>
      <c r="B53" t="s">
        <v>479</v>
      </c>
      <c r="C53" t="s">
        <v>503</v>
      </c>
      <c r="D53" t="s">
        <v>504</v>
      </c>
      <c r="E53">
        <v>1</v>
      </c>
      <c r="F53" t="s">
        <v>786</v>
      </c>
    </row>
    <row r="54" spans="1:6" ht="12.75">
      <c r="A54">
        <v>47992</v>
      </c>
      <c r="B54" t="s">
        <v>768</v>
      </c>
      <c r="C54" t="s">
        <v>499</v>
      </c>
      <c r="D54" t="s">
        <v>500</v>
      </c>
      <c r="E54">
        <v>1</v>
      </c>
      <c r="F54">
        <v>1</v>
      </c>
    </row>
    <row r="55" spans="1:6" ht="12.75">
      <c r="A55">
        <v>41004</v>
      </c>
      <c r="B55" t="s">
        <v>480</v>
      </c>
      <c r="C55" t="s">
        <v>503</v>
      </c>
      <c r="D55" t="s">
        <v>504</v>
      </c>
      <c r="E55">
        <v>1</v>
      </c>
      <c r="F55">
        <v>2</v>
      </c>
    </row>
    <row r="56" spans="1:6" ht="12.75">
      <c r="A56">
        <v>47038</v>
      </c>
      <c r="B56" t="s">
        <v>769</v>
      </c>
      <c r="C56" t="s">
        <v>499</v>
      </c>
      <c r="D56" t="s">
        <v>500</v>
      </c>
      <c r="E56">
        <v>1</v>
      </c>
      <c r="F56" t="s">
        <v>786</v>
      </c>
    </row>
    <row r="57" spans="1:6" ht="12.75">
      <c r="A57">
        <v>47402</v>
      </c>
      <c r="B57" t="s">
        <v>481</v>
      </c>
      <c r="C57" t="s">
        <v>503</v>
      </c>
      <c r="D57" t="s">
        <v>504</v>
      </c>
      <c r="E57">
        <v>2</v>
      </c>
      <c r="F57">
        <v>1</v>
      </c>
    </row>
    <row r="58" spans="1:6" ht="12.75">
      <c r="A58">
        <v>50207</v>
      </c>
      <c r="B58" t="s">
        <v>482</v>
      </c>
      <c r="C58" t="s">
        <v>503</v>
      </c>
      <c r="D58" t="s">
        <v>504</v>
      </c>
      <c r="E58">
        <v>1</v>
      </c>
      <c r="F58">
        <v>2</v>
      </c>
    </row>
    <row r="59" spans="1:6" ht="12.75">
      <c r="A59">
        <v>47037</v>
      </c>
      <c r="B59" t="s">
        <v>770</v>
      </c>
      <c r="C59" t="s">
        <v>499</v>
      </c>
      <c r="D59" t="s">
        <v>500</v>
      </c>
      <c r="E59">
        <v>1</v>
      </c>
      <c r="F59" t="s">
        <v>786</v>
      </c>
    </row>
    <row r="60" spans="1:6" ht="12.75">
      <c r="A60">
        <v>51219</v>
      </c>
      <c r="B60" t="s">
        <v>483</v>
      </c>
      <c r="C60" t="s">
        <v>503</v>
      </c>
      <c r="D60" t="s">
        <v>504</v>
      </c>
      <c r="E60">
        <v>1</v>
      </c>
      <c r="F60" t="s">
        <v>786</v>
      </c>
    </row>
    <row r="61" spans="1:6" ht="12.75">
      <c r="A61">
        <v>49359</v>
      </c>
      <c r="B61" t="s">
        <v>771</v>
      </c>
      <c r="C61" t="s">
        <v>499</v>
      </c>
      <c r="D61" t="s">
        <v>500</v>
      </c>
      <c r="E61">
        <v>1</v>
      </c>
      <c r="F61">
        <v>2</v>
      </c>
    </row>
    <row r="62" spans="1:6" ht="12.75">
      <c r="A62">
        <v>33694</v>
      </c>
      <c r="B62" t="s">
        <v>484</v>
      </c>
      <c r="C62" t="s">
        <v>503</v>
      </c>
      <c r="D62" t="s">
        <v>504</v>
      </c>
      <c r="E62">
        <v>2</v>
      </c>
      <c r="F62" t="s">
        <v>786</v>
      </c>
    </row>
    <row r="63" spans="1:6" ht="12.75">
      <c r="A63">
        <v>49350</v>
      </c>
      <c r="B63" t="s">
        <v>772</v>
      </c>
      <c r="C63" t="s">
        <v>499</v>
      </c>
      <c r="D63" t="s">
        <v>500</v>
      </c>
      <c r="E63">
        <v>1</v>
      </c>
      <c r="F63">
        <v>1</v>
      </c>
    </row>
    <row r="64" spans="1:6" ht="12.75">
      <c r="A64">
        <v>48162</v>
      </c>
      <c r="B64" t="s">
        <v>773</v>
      </c>
      <c r="C64" t="s">
        <v>499</v>
      </c>
      <c r="D64" t="s">
        <v>500</v>
      </c>
      <c r="E64">
        <v>1</v>
      </c>
      <c r="F64" t="s">
        <v>786</v>
      </c>
    </row>
    <row r="65" spans="1:6" ht="12.75">
      <c r="A65">
        <v>49347</v>
      </c>
      <c r="B65" t="s">
        <v>655</v>
      </c>
      <c r="C65" t="s">
        <v>499</v>
      </c>
      <c r="D65" t="s">
        <v>500</v>
      </c>
      <c r="E65">
        <v>1</v>
      </c>
      <c r="F65">
        <v>2</v>
      </c>
    </row>
    <row r="66" spans="1:6" ht="12.75">
      <c r="A66">
        <v>49338</v>
      </c>
      <c r="B66" t="s">
        <v>656</v>
      </c>
      <c r="C66" t="s">
        <v>499</v>
      </c>
      <c r="D66" t="s">
        <v>500</v>
      </c>
      <c r="E66">
        <v>1</v>
      </c>
      <c r="F66">
        <v>1</v>
      </c>
    </row>
    <row r="67" spans="1:6" ht="12.75">
      <c r="A67">
        <v>47417</v>
      </c>
      <c r="B67" t="s">
        <v>485</v>
      </c>
      <c r="C67" t="s">
        <v>503</v>
      </c>
      <c r="D67" t="s">
        <v>504</v>
      </c>
      <c r="E67">
        <v>1</v>
      </c>
      <c r="F67" t="s">
        <v>786</v>
      </c>
    </row>
    <row r="68" spans="1:6" ht="12.75">
      <c r="A68">
        <v>49320</v>
      </c>
      <c r="B68" t="s">
        <v>657</v>
      </c>
      <c r="C68" t="s">
        <v>499</v>
      </c>
      <c r="D68" t="s">
        <v>500</v>
      </c>
      <c r="E68">
        <v>1</v>
      </c>
      <c r="F68">
        <v>1</v>
      </c>
    </row>
    <row r="69" spans="1:6" ht="12.75">
      <c r="A69">
        <v>48402</v>
      </c>
      <c r="B69" t="s">
        <v>658</v>
      </c>
      <c r="C69" t="s">
        <v>499</v>
      </c>
      <c r="D69" t="s">
        <v>500</v>
      </c>
      <c r="E69">
        <v>1</v>
      </c>
      <c r="F69">
        <v>1</v>
      </c>
    </row>
    <row r="70" spans="1:6" ht="12.75">
      <c r="A70">
        <v>49317</v>
      </c>
      <c r="B70" t="s">
        <v>659</v>
      </c>
      <c r="C70" t="s">
        <v>499</v>
      </c>
      <c r="D70" t="s">
        <v>500</v>
      </c>
      <c r="E70">
        <v>1</v>
      </c>
      <c r="F70">
        <v>2</v>
      </c>
    </row>
    <row r="71" spans="1:6" ht="12.75">
      <c r="A71">
        <v>47100</v>
      </c>
      <c r="B71" t="s">
        <v>660</v>
      </c>
      <c r="C71" t="s">
        <v>499</v>
      </c>
      <c r="D71" t="s">
        <v>500</v>
      </c>
      <c r="E71">
        <v>1</v>
      </c>
      <c r="F71">
        <v>1</v>
      </c>
    </row>
    <row r="72" spans="1:6" ht="12.75">
      <c r="A72">
        <v>49327</v>
      </c>
      <c r="B72" t="s">
        <v>661</v>
      </c>
      <c r="C72" t="s">
        <v>499</v>
      </c>
      <c r="D72" t="s">
        <v>500</v>
      </c>
      <c r="E72">
        <v>1</v>
      </c>
      <c r="F72">
        <v>1</v>
      </c>
    </row>
    <row r="73" spans="1:6" ht="12.75">
      <c r="A73">
        <v>44413</v>
      </c>
      <c r="B73" t="s">
        <v>662</v>
      </c>
      <c r="C73" t="s">
        <v>499</v>
      </c>
      <c r="D73" t="s">
        <v>500</v>
      </c>
      <c r="E73">
        <v>1</v>
      </c>
      <c r="F73" t="s">
        <v>786</v>
      </c>
    </row>
    <row r="74" spans="1:6" ht="12.75">
      <c r="A74">
        <v>47080</v>
      </c>
      <c r="B74" t="s">
        <v>613</v>
      </c>
      <c r="C74" t="s">
        <v>501</v>
      </c>
      <c r="D74" t="s">
        <v>502</v>
      </c>
      <c r="E74">
        <v>2</v>
      </c>
      <c r="F74">
        <v>1</v>
      </c>
    </row>
    <row r="75" spans="1:6" ht="12.75">
      <c r="A75">
        <v>49311</v>
      </c>
      <c r="B75" t="s">
        <v>663</v>
      </c>
      <c r="C75" t="s">
        <v>499</v>
      </c>
      <c r="D75" t="s">
        <v>500</v>
      </c>
      <c r="E75">
        <v>1</v>
      </c>
      <c r="F75">
        <v>2</v>
      </c>
    </row>
    <row r="76" spans="1:6" ht="12.75">
      <c r="A76">
        <v>49321</v>
      </c>
      <c r="B76" t="s">
        <v>664</v>
      </c>
      <c r="C76" t="s">
        <v>499</v>
      </c>
      <c r="D76" t="s">
        <v>500</v>
      </c>
      <c r="E76">
        <v>1</v>
      </c>
      <c r="F76">
        <v>1</v>
      </c>
    </row>
    <row r="77" spans="1:6" ht="12.75">
      <c r="A77">
        <v>43110</v>
      </c>
      <c r="B77" t="s">
        <v>614</v>
      </c>
      <c r="C77" t="s">
        <v>501</v>
      </c>
      <c r="D77" t="s">
        <v>502</v>
      </c>
      <c r="E77">
        <v>2</v>
      </c>
      <c r="F77">
        <v>1</v>
      </c>
    </row>
    <row r="78" spans="1:6" ht="12.75">
      <c r="A78">
        <v>50187</v>
      </c>
      <c r="B78" t="s">
        <v>486</v>
      </c>
      <c r="C78" t="s">
        <v>503</v>
      </c>
      <c r="D78" t="s">
        <v>504</v>
      </c>
      <c r="E78">
        <v>1</v>
      </c>
      <c r="F78">
        <v>2</v>
      </c>
    </row>
    <row r="79" spans="1:6" ht="12.75">
      <c r="A79">
        <v>40674</v>
      </c>
      <c r="B79" t="s">
        <v>615</v>
      </c>
      <c r="C79" t="s">
        <v>501</v>
      </c>
      <c r="D79" t="s">
        <v>502</v>
      </c>
      <c r="E79">
        <v>2</v>
      </c>
      <c r="F79" t="s">
        <v>786</v>
      </c>
    </row>
    <row r="80" spans="1:6" ht="12.75">
      <c r="A80">
        <v>49340</v>
      </c>
      <c r="B80" t="s">
        <v>822</v>
      </c>
      <c r="C80" t="s">
        <v>499</v>
      </c>
      <c r="D80" t="s">
        <v>500</v>
      </c>
      <c r="E80">
        <v>1</v>
      </c>
      <c r="F80">
        <v>2</v>
      </c>
    </row>
    <row r="81" spans="1:6" ht="12.75">
      <c r="A81">
        <v>49341</v>
      </c>
      <c r="B81" t="s">
        <v>823</v>
      </c>
      <c r="C81" t="s">
        <v>499</v>
      </c>
      <c r="D81" t="s">
        <v>500</v>
      </c>
      <c r="E81">
        <v>1</v>
      </c>
      <c r="F81">
        <v>1</v>
      </c>
    </row>
    <row r="82" spans="1:6" ht="12.75">
      <c r="A82">
        <v>47022</v>
      </c>
      <c r="B82" t="s">
        <v>616</v>
      </c>
      <c r="C82" t="s">
        <v>501</v>
      </c>
      <c r="D82" t="s">
        <v>502</v>
      </c>
      <c r="E82">
        <v>2</v>
      </c>
      <c r="F82" t="s">
        <v>786</v>
      </c>
    </row>
    <row r="83" spans="1:6" ht="12.75">
      <c r="A83">
        <v>48395</v>
      </c>
      <c r="B83" t="s">
        <v>824</v>
      </c>
      <c r="C83" t="s">
        <v>499</v>
      </c>
      <c r="D83" t="s">
        <v>500</v>
      </c>
      <c r="E83">
        <v>1</v>
      </c>
      <c r="F83">
        <v>2</v>
      </c>
    </row>
    <row r="84" spans="1:6" ht="12.75">
      <c r="A84">
        <v>38575</v>
      </c>
      <c r="B84" t="s">
        <v>617</v>
      </c>
      <c r="C84" t="s">
        <v>501</v>
      </c>
      <c r="D84" t="s">
        <v>502</v>
      </c>
      <c r="E84">
        <v>2</v>
      </c>
      <c r="F84">
        <v>1</v>
      </c>
    </row>
    <row r="85" spans="1:6" ht="12.75">
      <c r="A85">
        <v>51176</v>
      </c>
      <c r="B85" t="s">
        <v>487</v>
      </c>
      <c r="C85" t="s">
        <v>503</v>
      </c>
      <c r="D85" t="s">
        <v>504</v>
      </c>
      <c r="E85">
        <v>1</v>
      </c>
      <c r="F85">
        <v>1</v>
      </c>
    </row>
    <row r="86" spans="1:6" ht="12.75">
      <c r="A86">
        <v>47093</v>
      </c>
      <c r="B86" t="s">
        <v>618</v>
      </c>
      <c r="C86" t="s">
        <v>501</v>
      </c>
      <c r="D86" t="s">
        <v>502</v>
      </c>
      <c r="E86">
        <v>2</v>
      </c>
      <c r="F86">
        <v>2</v>
      </c>
    </row>
    <row r="87" spans="1:6" ht="12.75">
      <c r="A87">
        <v>47091</v>
      </c>
      <c r="B87" t="s">
        <v>619</v>
      </c>
      <c r="C87" t="s">
        <v>501</v>
      </c>
      <c r="D87" t="s">
        <v>502</v>
      </c>
      <c r="E87">
        <v>2</v>
      </c>
      <c r="F87">
        <v>2</v>
      </c>
    </row>
    <row r="88" spans="1:6" ht="12.75">
      <c r="A88">
        <v>28892</v>
      </c>
      <c r="B88" t="s">
        <v>488</v>
      </c>
      <c r="C88" t="s">
        <v>503</v>
      </c>
      <c r="D88" t="s">
        <v>504</v>
      </c>
      <c r="E88">
        <v>2</v>
      </c>
      <c r="F88" t="s">
        <v>786</v>
      </c>
    </row>
    <row r="89" spans="1:6" ht="12.75">
      <c r="A89">
        <v>49336</v>
      </c>
      <c r="B89" t="s">
        <v>825</v>
      </c>
      <c r="C89" t="s">
        <v>499</v>
      </c>
      <c r="D89" t="s">
        <v>500</v>
      </c>
      <c r="E89">
        <v>1</v>
      </c>
      <c r="F89">
        <v>1</v>
      </c>
    </row>
    <row r="90" spans="1:6" ht="12.75">
      <c r="A90">
        <v>49343</v>
      </c>
      <c r="B90" t="s">
        <v>826</v>
      </c>
      <c r="C90" t="s">
        <v>499</v>
      </c>
      <c r="D90" t="s">
        <v>500</v>
      </c>
      <c r="E90">
        <v>1</v>
      </c>
      <c r="F90">
        <v>2</v>
      </c>
    </row>
    <row r="91" spans="1:6" ht="12.75">
      <c r="A91">
        <v>51149</v>
      </c>
      <c r="B91" t="s">
        <v>489</v>
      </c>
      <c r="C91" t="s">
        <v>503</v>
      </c>
      <c r="D91" t="s">
        <v>504</v>
      </c>
      <c r="E91">
        <v>1</v>
      </c>
      <c r="F91" t="s">
        <v>786</v>
      </c>
    </row>
    <row r="92" spans="1:6" ht="12.75">
      <c r="A92">
        <v>33157</v>
      </c>
      <c r="B92" t="s">
        <v>620</v>
      </c>
      <c r="C92" t="s">
        <v>501</v>
      </c>
      <c r="D92" t="s">
        <v>502</v>
      </c>
      <c r="E92">
        <v>2</v>
      </c>
      <c r="F92">
        <v>2</v>
      </c>
    </row>
    <row r="93" spans="1:6" ht="12.75">
      <c r="A93">
        <v>39300</v>
      </c>
      <c r="B93" t="s">
        <v>739</v>
      </c>
      <c r="C93" t="s">
        <v>501</v>
      </c>
      <c r="D93" t="s">
        <v>502</v>
      </c>
      <c r="E93">
        <v>2</v>
      </c>
      <c r="F93" t="s">
        <v>786</v>
      </c>
    </row>
    <row r="94" spans="1:6" ht="12.75">
      <c r="A94">
        <v>50499</v>
      </c>
      <c r="B94" t="s">
        <v>827</v>
      </c>
      <c r="C94" t="s">
        <v>499</v>
      </c>
      <c r="D94" t="s">
        <v>500</v>
      </c>
      <c r="E94">
        <v>1</v>
      </c>
      <c r="F94">
        <v>1</v>
      </c>
    </row>
    <row r="95" spans="1:6" ht="12.75">
      <c r="A95">
        <v>47031</v>
      </c>
      <c r="B95" t="s">
        <v>828</v>
      </c>
      <c r="C95" t="s">
        <v>499</v>
      </c>
      <c r="D95" t="s">
        <v>500</v>
      </c>
      <c r="E95">
        <v>1</v>
      </c>
      <c r="F95" t="s">
        <v>786</v>
      </c>
    </row>
    <row r="96" spans="1:6" ht="12.75">
      <c r="A96">
        <v>49334</v>
      </c>
      <c r="B96" t="s">
        <v>829</v>
      </c>
      <c r="C96" t="s">
        <v>499</v>
      </c>
      <c r="D96" t="s">
        <v>500</v>
      </c>
      <c r="E96">
        <v>1</v>
      </c>
      <c r="F96">
        <v>2</v>
      </c>
    </row>
    <row r="97" spans="1:6" ht="12.75">
      <c r="A97">
        <v>47029</v>
      </c>
      <c r="B97" t="s">
        <v>830</v>
      </c>
      <c r="C97" t="s">
        <v>499</v>
      </c>
      <c r="D97" t="s">
        <v>500</v>
      </c>
      <c r="E97">
        <v>1</v>
      </c>
      <c r="F97">
        <v>2</v>
      </c>
    </row>
    <row r="98" spans="1:6" ht="12.75">
      <c r="A98">
        <v>49331</v>
      </c>
      <c r="B98" t="s">
        <v>831</v>
      </c>
      <c r="C98" t="s">
        <v>499</v>
      </c>
      <c r="D98" t="s">
        <v>500</v>
      </c>
      <c r="E98">
        <v>1</v>
      </c>
      <c r="F98">
        <v>1</v>
      </c>
    </row>
    <row r="99" spans="1:6" ht="12.75">
      <c r="A99">
        <v>49337</v>
      </c>
      <c r="B99" t="s">
        <v>832</v>
      </c>
      <c r="C99" t="s">
        <v>499</v>
      </c>
      <c r="D99" t="s">
        <v>500</v>
      </c>
      <c r="E99">
        <v>1</v>
      </c>
      <c r="F99">
        <v>1</v>
      </c>
    </row>
    <row r="100" spans="1:6" ht="12.75">
      <c r="A100">
        <v>47048</v>
      </c>
      <c r="B100" t="s">
        <v>833</v>
      </c>
      <c r="C100" t="s">
        <v>499</v>
      </c>
      <c r="D100" t="s">
        <v>500</v>
      </c>
      <c r="E100">
        <v>1</v>
      </c>
      <c r="F100">
        <v>2</v>
      </c>
    </row>
    <row r="101" spans="1:6" ht="12.75">
      <c r="A101">
        <v>43118</v>
      </c>
      <c r="B101" t="s">
        <v>740</v>
      </c>
      <c r="C101" t="s">
        <v>501</v>
      </c>
      <c r="D101" t="s">
        <v>502</v>
      </c>
      <c r="E101">
        <v>2</v>
      </c>
      <c r="F101">
        <v>2</v>
      </c>
    </row>
    <row r="102" spans="1:6" ht="12.75">
      <c r="A102">
        <v>33858</v>
      </c>
      <c r="B102" t="s">
        <v>741</v>
      </c>
      <c r="C102" t="s">
        <v>501</v>
      </c>
      <c r="D102" t="s">
        <v>502</v>
      </c>
      <c r="E102">
        <v>2</v>
      </c>
      <c r="F102" t="s">
        <v>786</v>
      </c>
    </row>
    <row r="103" spans="1:6" ht="12.75">
      <c r="A103">
        <v>43157</v>
      </c>
      <c r="B103" t="s">
        <v>742</v>
      </c>
      <c r="C103" t="s">
        <v>501</v>
      </c>
      <c r="D103" t="s">
        <v>502</v>
      </c>
      <c r="E103">
        <v>2</v>
      </c>
      <c r="F103">
        <v>1</v>
      </c>
    </row>
    <row r="104" spans="1:6" ht="12.75">
      <c r="A104">
        <v>47115</v>
      </c>
      <c r="B104" t="s">
        <v>743</v>
      </c>
      <c r="C104" t="s">
        <v>501</v>
      </c>
      <c r="D104" t="s">
        <v>502</v>
      </c>
      <c r="E104">
        <v>2</v>
      </c>
      <c r="F104">
        <v>2</v>
      </c>
    </row>
    <row r="105" spans="1:6" ht="12.75">
      <c r="A105">
        <v>51151</v>
      </c>
      <c r="B105" t="s">
        <v>621</v>
      </c>
      <c r="C105" t="s">
        <v>503</v>
      </c>
      <c r="D105" t="s">
        <v>504</v>
      </c>
      <c r="E105">
        <v>1</v>
      </c>
      <c r="F105" t="s">
        <v>786</v>
      </c>
    </row>
    <row r="106" spans="1:6" ht="12.75">
      <c r="A106">
        <v>49329</v>
      </c>
      <c r="B106" t="s">
        <v>713</v>
      </c>
      <c r="C106" t="s">
        <v>499</v>
      </c>
      <c r="D106" t="s">
        <v>500</v>
      </c>
      <c r="E106">
        <v>1</v>
      </c>
      <c r="F106">
        <v>1</v>
      </c>
    </row>
    <row r="107" spans="1:6" ht="12.75">
      <c r="A107">
        <v>49348</v>
      </c>
      <c r="B107" t="s">
        <v>714</v>
      </c>
      <c r="C107" t="s">
        <v>499</v>
      </c>
      <c r="D107" t="s">
        <v>500</v>
      </c>
      <c r="E107">
        <v>1</v>
      </c>
      <c r="F107">
        <v>1</v>
      </c>
    </row>
    <row r="108" spans="1:6" ht="12.75">
      <c r="A108">
        <v>51170</v>
      </c>
      <c r="B108" t="s">
        <v>622</v>
      </c>
      <c r="C108" t="s">
        <v>503</v>
      </c>
      <c r="D108" t="s">
        <v>504</v>
      </c>
      <c r="E108">
        <v>1</v>
      </c>
      <c r="F108">
        <v>2</v>
      </c>
    </row>
    <row r="109" spans="1:6" ht="12.75">
      <c r="A109">
        <v>50785</v>
      </c>
      <c r="B109" t="s">
        <v>715</v>
      </c>
      <c r="C109" t="s">
        <v>499</v>
      </c>
      <c r="D109" t="s">
        <v>500</v>
      </c>
      <c r="E109">
        <v>1</v>
      </c>
      <c r="F109" t="s">
        <v>786</v>
      </c>
    </row>
    <row r="110" spans="1:6" ht="12.75">
      <c r="A110">
        <v>43354</v>
      </c>
      <c r="B110" t="s">
        <v>716</v>
      </c>
      <c r="C110" t="s">
        <v>499</v>
      </c>
      <c r="D110" t="s">
        <v>500</v>
      </c>
      <c r="E110">
        <v>1</v>
      </c>
      <c r="F110">
        <v>2</v>
      </c>
    </row>
    <row r="111" spans="1:6" ht="12.75">
      <c r="A111">
        <v>50501</v>
      </c>
      <c r="B111" t="s">
        <v>717</v>
      </c>
      <c r="C111" t="s">
        <v>499</v>
      </c>
      <c r="D111" t="s">
        <v>500</v>
      </c>
      <c r="E111">
        <v>1</v>
      </c>
      <c r="F111" t="s">
        <v>786</v>
      </c>
    </row>
    <row r="112" spans="1:6" ht="12.75">
      <c r="A112">
        <v>49324</v>
      </c>
      <c r="B112" t="s">
        <v>718</v>
      </c>
      <c r="C112" t="s">
        <v>499</v>
      </c>
      <c r="D112" t="s">
        <v>500</v>
      </c>
      <c r="E112">
        <v>1</v>
      </c>
      <c r="F112">
        <v>1</v>
      </c>
    </row>
    <row r="113" spans="1:6" ht="12.75">
      <c r="A113">
        <v>51152</v>
      </c>
      <c r="B113" t="s">
        <v>623</v>
      </c>
      <c r="C113" t="s">
        <v>503</v>
      </c>
      <c r="D113" t="s">
        <v>504</v>
      </c>
      <c r="E113">
        <v>1</v>
      </c>
      <c r="F113">
        <v>1</v>
      </c>
    </row>
    <row r="114" spans="1:6" ht="12.75">
      <c r="A114">
        <v>43534</v>
      </c>
      <c r="B114" t="s">
        <v>624</v>
      </c>
      <c r="C114" t="s">
        <v>503</v>
      </c>
      <c r="D114" t="s">
        <v>504</v>
      </c>
      <c r="E114">
        <v>1</v>
      </c>
      <c r="F114">
        <v>1</v>
      </c>
    </row>
    <row r="115" spans="1:6" ht="12.75">
      <c r="A115">
        <v>51153</v>
      </c>
      <c r="B115" t="s">
        <v>625</v>
      </c>
      <c r="C115" t="s">
        <v>503</v>
      </c>
      <c r="D115" t="s">
        <v>504</v>
      </c>
      <c r="E115">
        <v>1</v>
      </c>
      <c r="F115">
        <v>1</v>
      </c>
    </row>
    <row r="116" spans="1:6" ht="12.75">
      <c r="A116">
        <v>47062</v>
      </c>
      <c r="B116" t="s">
        <v>719</v>
      </c>
      <c r="C116" t="s">
        <v>499</v>
      </c>
      <c r="D116" t="s">
        <v>500</v>
      </c>
      <c r="E116">
        <v>1</v>
      </c>
      <c r="F116" t="s">
        <v>786</v>
      </c>
    </row>
    <row r="117" spans="1:6" ht="12.75">
      <c r="A117">
        <v>51154</v>
      </c>
      <c r="B117" t="s">
        <v>626</v>
      </c>
      <c r="C117" t="s">
        <v>503</v>
      </c>
      <c r="D117" t="s">
        <v>504</v>
      </c>
      <c r="E117">
        <v>1</v>
      </c>
      <c r="F117" t="s">
        <v>786</v>
      </c>
    </row>
    <row r="118" spans="1:6" ht="12.75">
      <c r="A118">
        <v>39288</v>
      </c>
      <c r="B118" t="s">
        <v>720</v>
      </c>
      <c r="C118" t="s">
        <v>499</v>
      </c>
      <c r="D118" t="s">
        <v>500</v>
      </c>
      <c r="E118">
        <v>1</v>
      </c>
      <c r="F118" t="s">
        <v>786</v>
      </c>
    </row>
    <row r="119" spans="1:6" ht="12.75">
      <c r="A119">
        <v>51216</v>
      </c>
      <c r="B119" t="s">
        <v>721</v>
      </c>
      <c r="C119" t="s">
        <v>499</v>
      </c>
      <c r="D119" t="s">
        <v>500</v>
      </c>
      <c r="E119">
        <v>1</v>
      </c>
      <c r="F119" t="s">
        <v>786</v>
      </c>
    </row>
    <row r="120" spans="1:6" ht="12.75">
      <c r="A120">
        <v>51217</v>
      </c>
      <c r="B120" t="s">
        <v>806</v>
      </c>
      <c r="C120" t="s">
        <v>499</v>
      </c>
      <c r="D120" t="s">
        <v>500</v>
      </c>
      <c r="E120">
        <v>1</v>
      </c>
      <c r="F120" t="s">
        <v>786</v>
      </c>
    </row>
    <row r="121" spans="1:6" ht="12.75">
      <c r="A121">
        <v>35820</v>
      </c>
      <c r="B121" t="s">
        <v>627</v>
      </c>
      <c r="C121" t="s">
        <v>503</v>
      </c>
      <c r="D121" t="s">
        <v>504</v>
      </c>
      <c r="E121">
        <v>1</v>
      </c>
      <c r="F121">
        <v>2</v>
      </c>
    </row>
    <row r="122" spans="1:6" ht="12.75">
      <c r="A122">
        <v>50201</v>
      </c>
      <c r="B122" t="s">
        <v>628</v>
      </c>
      <c r="C122" t="s">
        <v>503</v>
      </c>
      <c r="D122" t="s">
        <v>504</v>
      </c>
      <c r="E122">
        <v>1</v>
      </c>
      <c r="F122">
        <v>2</v>
      </c>
    </row>
    <row r="123" spans="1:6" ht="12.75">
      <c r="A123">
        <v>49323</v>
      </c>
      <c r="B123" t="s">
        <v>807</v>
      </c>
      <c r="C123" t="s">
        <v>499</v>
      </c>
      <c r="D123" t="s">
        <v>500</v>
      </c>
      <c r="E123">
        <v>1</v>
      </c>
      <c r="F123">
        <v>1</v>
      </c>
    </row>
    <row r="124" spans="1:6" ht="12.75">
      <c r="A124">
        <v>39508</v>
      </c>
      <c r="B124" t="s">
        <v>744</v>
      </c>
      <c r="C124" t="s">
        <v>501</v>
      </c>
      <c r="D124" t="s">
        <v>502</v>
      </c>
      <c r="E124">
        <v>2</v>
      </c>
      <c r="F124">
        <v>2</v>
      </c>
    </row>
    <row r="125" spans="1:6" ht="12.75">
      <c r="A125">
        <v>49312</v>
      </c>
      <c r="B125" t="s">
        <v>808</v>
      </c>
      <c r="C125" t="s">
        <v>499</v>
      </c>
      <c r="D125" t="s">
        <v>500</v>
      </c>
      <c r="E125">
        <v>1</v>
      </c>
      <c r="F125">
        <v>2</v>
      </c>
    </row>
    <row r="126" spans="1:6" ht="12.75">
      <c r="A126">
        <v>30722</v>
      </c>
      <c r="B126" t="s">
        <v>629</v>
      </c>
      <c r="C126" t="s">
        <v>503</v>
      </c>
      <c r="D126" t="s">
        <v>504</v>
      </c>
      <c r="E126">
        <v>1</v>
      </c>
      <c r="F126" t="s">
        <v>786</v>
      </c>
    </row>
    <row r="127" spans="1:6" ht="12.75">
      <c r="A127">
        <v>39503</v>
      </c>
      <c r="B127" t="s">
        <v>745</v>
      </c>
      <c r="C127" t="s">
        <v>501</v>
      </c>
      <c r="D127" t="s">
        <v>502</v>
      </c>
      <c r="E127">
        <v>2</v>
      </c>
      <c r="F127" t="s">
        <v>786</v>
      </c>
    </row>
    <row r="128" spans="1:6" ht="12.75">
      <c r="A128">
        <v>49318</v>
      </c>
      <c r="B128" t="s">
        <v>809</v>
      </c>
      <c r="C128" t="s">
        <v>499</v>
      </c>
      <c r="D128" t="s">
        <v>500</v>
      </c>
      <c r="E128">
        <v>1</v>
      </c>
      <c r="F128">
        <v>2</v>
      </c>
    </row>
    <row r="129" spans="1:6" ht="12.75">
      <c r="A129">
        <v>49326</v>
      </c>
      <c r="B129" t="s">
        <v>810</v>
      </c>
      <c r="C129" t="s">
        <v>499</v>
      </c>
      <c r="D129" t="s">
        <v>500</v>
      </c>
      <c r="E129">
        <v>1</v>
      </c>
      <c r="F129">
        <v>1</v>
      </c>
    </row>
    <row r="130" spans="1:6" ht="12.75">
      <c r="A130">
        <v>43148</v>
      </c>
      <c r="B130" t="s">
        <v>631</v>
      </c>
      <c r="C130" t="s">
        <v>501</v>
      </c>
      <c r="D130" t="s">
        <v>502</v>
      </c>
      <c r="E130">
        <v>2</v>
      </c>
      <c r="F130" t="s">
        <v>786</v>
      </c>
    </row>
    <row r="131" spans="1:6" ht="12.75">
      <c r="A131">
        <v>48319</v>
      </c>
      <c r="B131" t="s">
        <v>811</v>
      </c>
      <c r="C131" t="s">
        <v>499</v>
      </c>
      <c r="D131" t="s">
        <v>500</v>
      </c>
      <c r="E131">
        <v>1</v>
      </c>
      <c r="F131">
        <v>1</v>
      </c>
    </row>
    <row r="132" spans="1:6" ht="12.75">
      <c r="A132">
        <v>38202</v>
      </c>
      <c r="B132" t="s">
        <v>632</v>
      </c>
      <c r="C132" t="s">
        <v>501</v>
      </c>
      <c r="D132" t="s">
        <v>502</v>
      </c>
      <c r="E132">
        <v>3</v>
      </c>
      <c r="F132">
        <v>1</v>
      </c>
    </row>
    <row r="133" spans="1:6" ht="12.75">
      <c r="A133">
        <v>35395</v>
      </c>
      <c r="B133" t="s">
        <v>633</v>
      </c>
      <c r="C133" t="s">
        <v>501</v>
      </c>
      <c r="D133" t="s">
        <v>502</v>
      </c>
      <c r="E133">
        <v>2</v>
      </c>
      <c r="F133">
        <v>2</v>
      </c>
    </row>
    <row r="134" spans="1:6" ht="12.75">
      <c r="A134">
        <v>43544</v>
      </c>
      <c r="B134" t="s">
        <v>630</v>
      </c>
      <c r="C134" t="s">
        <v>503</v>
      </c>
      <c r="D134" t="s">
        <v>504</v>
      </c>
      <c r="E134">
        <v>2</v>
      </c>
      <c r="F134" t="s">
        <v>786</v>
      </c>
    </row>
    <row r="135" spans="1:6" ht="12.75">
      <c r="A135">
        <v>50516</v>
      </c>
      <c r="B135" t="s">
        <v>515</v>
      </c>
      <c r="C135" t="s">
        <v>503</v>
      </c>
      <c r="D135" t="s">
        <v>504</v>
      </c>
      <c r="E135">
        <v>1</v>
      </c>
      <c r="F135" t="s">
        <v>786</v>
      </c>
    </row>
    <row r="136" spans="1:6" ht="12.75">
      <c r="A136">
        <v>43215</v>
      </c>
      <c r="B136" t="s">
        <v>516</v>
      </c>
      <c r="C136" t="s">
        <v>503</v>
      </c>
      <c r="D136" t="s">
        <v>504</v>
      </c>
      <c r="E136">
        <v>1</v>
      </c>
      <c r="F136" t="s">
        <v>786</v>
      </c>
    </row>
    <row r="137" spans="1:6" ht="12.75">
      <c r="A137">
        <v>26208</v>
      </c>
      <c r="B137" t="s">
        <v>812</v>
      </c>
      <c r="C137" t="s">
        <v>499</v>
      </c>
      <c r="D137" t="s">
        <v>500</v>
      </c>
      <c r="E137">
        <v>1</v>
      </c>
      <c r="F137" t="s">
        <v>786</v>
      </c>
    </row>
    <row r="138" spans="1:6" ht="12.75">
      <c r="A138">
        <v>47047</v>
      </c>
      <c r="B138" t="s">
        <v>634</v>
      </c>
      <c r="C138" t="s">
        <v>501</v>
      </c>
      <c r="D138" t="s">
        <v>502</v>
      </c>
      <c r="E138">
        <v>2</v>
      </c>
      <c r="F138">
        <v>1</v>
      </c>
    </row>
    <row r="139" spans="1:6" ht="12.75">
      <c r="A139">
        <v>33703</v>
      </c>
      <c r="B139" t="s">
        <v>635</v>
      </c>
      <c r="C139" t="s">
        <v>501</v>
      </c>
      <c r="D139" t="s">
        <v>502</v>
      </c>
      <c r="E139">
        <v>3</v>
      </c>
      <c r="F139">
        <v>1</v>
      </c>
    </row>
    <row r="140" spans="1:6" ht="12.75">
      <c r="A140">
        <v>42198</v>
      </c>
      <c r="B140" t="s">
        <v>517</v>
      </c>
      <c r="C140" t="s">
        <v>503</v>
      </c>
      <c r="D140" t="s">
        <v>504</v>
      </c>
      <c r="E140">
        <v>2</v>
      </c>
      <c r="F140">
        <v>1</v>
      </c>
    </row>
    <row r="141" spans="1:6" ht="12.75">
      <c r="A141">
        <v>47120</v>
      </c>
      <c r="B141" t="s">
        <v>636</v>
      </c>
      <c r="C141" t="s">
        <v>501</v>
      </c>
      <c r="D141" t="s">
        <v>502</v>
      </c>
      <c r="E141">
        <v>2</v>
      </c>
      <c r="F141">
        <v>2</v>
      </c>
    </row>
    <row r="142" spans="1:6" ht="12.75">
      <c r="A142">
        <v>38134</v>
      </c>
      <c r="B142" t="s">
        <v>637</v>
      </c>
      <c r="C142" t="s">
        <v>501</v>
      </c>
      <c r="D142" t="s">
        <v>502</v>
      </c>
      <c r="E142">
        <v>2</v>
      </c>
      <c r="F142">
        <v>1</v>
      </c>
    </row>
    <row r="143" spans="1:6" ht="12.75">
      <c r="A143">
        <v>43520</v>
      </c>
      <c r="B143" t="s">
        <v>518</v>
      </c>
      <c r="C143" t="s">
        <v>503</v>
      </c>
      <c r="D143" t="s">
        <v>504</v>
      </c>
      <c r="E143">
        <v>2</v>
      </c>
      <c r="F143">
        <v>2</v>
      </c>
    </row>
    <row r="144" spans="1:6" ht="12.75">
      <c r="A144">
        <v>49332</v>
      </c>
      <c r="B144" t="s">
        <v>813</v>
      </c>
      <c r="C144" t="s">
        <v>499</v>
      </c>
      <c r="D144" t="s">
        <v>500</v>
      </c>
      <c r="E144">
        <v>1</v>
      </c>
      <c r="F144">
        <v>2</v>
      </c>
    </row>
    <row r="145" spans="1:6" ht="12.75">
      <c r="A145">
        <v>47083</v>
      </c>
      <c r="B145" t="s">
        <v>638</v>
      </c>
      <c r="C145" t="s">
        <v>501</v>
      </c>
      <c r="D145" t="s">
        <v>502</v>
      </c>
      <c r="E145">
        <v>2</v>
      </c>
      <c r="F145" t="s">
        <v>786</v>
      </c>
    </row>
    <row r="146" spans="1:6" ht="12.75">
      <c r="A146">
        <v>47079</v>
      </c>
      <c r="B146" t="s">
        <v>639</v>
      </c>
      <c r="C146" t="s">
        <v>501</v>
      </c>
      <c r="D146" t="s">
        <v>502</v>
      </c>
      <c r="E146">
        <v>2</v>
      </c>
      <c r="F146">
        <v>1</v>
      </c>
    </row>
    <row r="147" spans="1:6" ht="12.75">
      <c r="A147">
        <v>49342</v>
      </c>
      <c r="B147" t="s">
        <v>814</v>
      </c>
      <c r="C147" t="s">
        <v>499</v>
      </c>
      <c r="D147" t="s">
        <v>500</v>
      </c>
      <c r="E147">
        <v>1</v>
      </c>
      <c r="F147">
        <v>2</v>
      </c>
    </row>
    <row r="148" spans="1:6" ht="12.75">
      <c r="A148">
        <v>43141</v>
      </c>
      <c r="B148" t="s">
        <v>640</v>
      </c>
      <c r="C148" t="s">
        <v>501</v>
      </c>
      <c r="D148" t="s">
        <v>502</v>
      </c>
      <c r="E148">
        <v>2</v>
      </c>
      <c r="F148">
        <v>1</v>
      </c>
    </row>
    <row r="149" spans="1:6" ht="12.75">
      <c r="A149">
        <v>51163</v>
      </c>
      <c r="B149" t="s">
        <v>519</v>
      </c>
      <c r="C149" t="s">
        <v>503</v>
      </c>
      <c r="D149" t="s">
        <v>504</v>
      </c>
      <c r="E149">
        <v>1</v>
      </c>
      <c r="F149">
        <v>1</v>
      </c>
    </row>
    <row r="150" spans="1:6" ht="12.75">
      <c r="A150">
        <v>49351</v>
      </c>
      <c r="B150" t="s">
        <v>815</v>
      </c>
      <c r="C150" t="s">
        <v>499</v>
      </c>
      <c r="D150" t="s">
        <v>500</v>
      </c>
      <c r="E150">
        <v>1</v>
      </c>
      <c r="F150">
        <v>1</v>
      </c>
    </row>
    <row r="151" spans="1:6" ht="12.75">
      <c r="A151">
        <v>35321</v>
      </c>
      <c r="B151" t="s">
        <v>641</v>
      </c>
      <c r="C151" t="s">
        <v>501</v>
      </c>
      <c r="D151" t="s">
        <v>502</v>
      </c>
      <c r="E151">
        <v>4</v>
      </c>
      <c r="F151" t="s">
        <v>786</v>
      </c>
    </row>
    <row r="152" spans="1:6" ht="12.75">
      <c r="A152">
        <v>49335</v>
      </c>
      <c r="B152" t="s">
        <v>816</v>
      </c>
      <c r="C152" t="s">
        <v>499</v>
      </c>
      <c r="D152" t="s">
        <v>500</v>
      </c>
      <c r="E152">
        <v>1</v>
      </c>
      <c r="F152">
        <v>2</v>
      </c>
    </row>
    <row r="153" spans="1:6" ht="12.75">
      <c r="A153">
        <v>50192</v>
      </c>
      <c r="B153" t="s">
        <v>520</v>
      </c>
      <c r="C153" t="s">
        <v>503</v>
      </c>
      <c r="D153" t="s">
        <v>504</v>
      </c>
      <c r="E153">
        <v>1</v>
      </c>
      <c r="F153">
        <v>1</v>
      </c>
    </row>
    <row r="154" spans="1:6" ht="12.75">
      <c r="A154">
        <v>49360</v>
      </c>
      <c r="B154" t="s">
        <v>817</v>
      </c>
      <c r="C154" t="s">
        <v>499</v>
      </c>
      <c r="D154" t="s">
        <v>500</v>
      </c>
      <c r="E154">
        <v>1</v>
      </c>
      <c r="F154">
        <v>2</v>
      </c>
    </row>
    <row r="155" spans="1:6" ht="12.75">
      <c r="A155">
        <v>47131</v>
      </c>
      <c r="B155" t="s">
        <v>642</v>
      </c>
      <c r="C155" t="s">
        <v>501</v>
      </c>
      <c r="D155" t="s">
        <v>502</v>
      </c>
      <c r="E155">
        <v>2</v>
      </c>
      <c r="F155">
        <v>1</v>
      </c>
    </row>
    <row r="156" spans="1:6" ht="12.75">
      <c r="A156">
        <v>43139</v>
      </c>
      <c r="B156" t="s">
        <v>643</v>
      </c>
      <c r="C156" t="s">
        <v>501</v>
      </c>
      <c r="D156" t="s">
        <v>502</v>
      </c>
      <c r="E156">
        <v>2</v>
      </c>
      <c r="F156">
        <v>2</v>
      </c>
    </row>
    <row r="157" spans="1:6" ht="12.75">
      <c r="A157">
        <v>49355</v>
      </c>
      <c r="B157" t="s">
        <v>818</v>
      </c>
      <c r="C157" t="s">
        <v>499</v>
      </c>
      <c r="D157" t="s">
        <v>500</v>
      </c>
      <c r="E157">
        <v>1</v>
      </c>
      <c r="F157">
        <v>1</v>
      </c>
    </row>
    <row r="158" spans="1:6" ht="12.75">
      <c r="A158">
        <v>47419</v>
      </c>
      <c r="B158" t="s">
        <v>521</v>
      </c>
      <c r="C158" t="s">
        <v>503</v>
      </c>
      <c r="D158" t="s">
        <v>504</v>
      </c>
      <c r="E158">
        <v>1</v>
      </c>
      <c r="F158">
        <v>2</v>
      </c>
    </row>
    <row r="159" spans="1:6" ht="12.75">
      <c r="A159">
        <v>50190</v>
      </c>
      <c r="B159" t="s">
        <v>522</v>
      </c>
      <c r="C159" t="s">
        <v>503</v>
      </c>
      <c r="D159" t="s">
        <v>504</v>
      </c>
      <c r="E159">
        <v>1</v>
      </c>
      <c r="F159">
        <v>1</v>
      </c>
    </row>
    <row r="160" spans="1:6" ht="12.75">
      <c r="A160">
        <v>43138</v>
      </c>
      <c r="B160" t="s">
        <v>644</v>
      </c>
      <c r="C160" t="s">
        <v>501</v>
      </c>
      <c r="D160" t="s">
        <v>502</v>
      </c>
      <c r="E160">
        <v>2</v>
      </c>
      <c r="F160" t="s">
        <v>786</v>
      </c>
    </row>
    <row r="161" spans="1:6" ht="12.75">
      <c r="A161">
        <v>47103</v>
      </c>
      <c r="B161" t="s">
        <v>819</v>
      </c>
      <c r="C161" t="s">
        <v>499</v>
      </c>
      <c r="D161" t="s">
        <v>500</v>
      </c>
      <c r="E161">
        <v>1</v>
      </c>
      <c r="F161">
        <v>2</v>
      </c>
    </row>
    <row r="162" spans="1:6" ht="12.75">
      <c r="A162">
        <v>50193</v>
      </c>
      <c r="B162" t="s">
        <v>523</v>
      </c>
      <c r="C162" t="s">
        <v>503</v>
      </c>
      <c r="D162" t="s">
        <v>504</v>
      </c>
      <c r="E162">
        <v>1</v>
      </c>
      <c r="F162" t="s">
        <v>786</v>
      </c>
    </row>
    <row r="163" spans="1:6" ht="12.75">
      <c r="A163">
        <v>49349</v>
      </c>
      <c r="B163" t="s">
        <v>820</v>
      </c>
      <c r="C163" t="s">
        <v>499</v>
      </c>
      <c r="D163" t="s">
        <v>500</v>
      </c>
      <c r="E163">
        <v>1</v>
      </c>
      <c r="F163">
        <v>2</v>
      </c>
    </row>
    <row r="164" spans="1:6" ht="12.75">
      <c r="A164">
        <v>50503</v>
      </c>
      <c r="B164" t="s">
        <v>821</v>
      </c>
      <c r="C164" t="s">
        <v>499</v>
      </c>
      <c r="D164" t="s">
        <v>500</v>
      </c>
      <c r="E164">
        <v>1</v>
      </c>
      <c r="F164">
        <v>2</v>
      </c>
    </row>
    <row r="165" spans="1:6" ht="12.75">
      <c r="A165">
        <v>47415</v>
      </c>
      <c r="B165" t="s">
        <v>524</v>
      </c>
      <c r="C165" t="s">
        <v>503</v>
      </c>
      <c r="D165" t="s">
        <v>504</v>
      </c>
      <c r="E165">
        <v>1</v>
      </c>
      <c r="F165">
        <v>1</v>
      </c>
    </row>
    <row r="166" spans="1:6" ht="12.75">
      <c r="A166">
        <v>17855</v>
      </c>
      <c r="B166" t="s">
        <v>703</v>
      </c>
      <c r="C166" t="s">
        <v>499</v>
      </c>
      <c r="D166" t="s">
        <v>500</v>
      </c>
      <c r="E166">
        <v>1</v>
      </c>
      <c r="F166" t="s">
        <v>786</v>
      </c>
    </row>
    <row r="167" spans="1:6" ht="12.75">
      <c r="A167">
        <v>51159</v>
      </c>
      <c r="B167" t="s">
        <v>525</v>
      </c>
      <c r="C167" t="s">
        <v>503</v>
      </c>
      <c r="D167" t="s">
        <v>504</v>
      </c>
      <c r="E167">
        <v>1</v>
      </c>
      <c r="F167">
        <v>1</v>
      </c>
    </row>
    <row r="168" spans="1:6" ht="12.75">
      <c r="A168">
        <v>35830</v>
      </c>
      <c r="B168" t="s">
        <v>526</v>
      </c>
      <c r="C168" t="s">
        <v>503</v>
      </c>
      <c r="D168" t="s">
        <v>504</v>
      </c>
      <c r="E168">
        <v>3</v>
      </c>
      <c r="F168">
        <v>1</v>
      </c>
    </row>
    <row r="169" spans="1:6" ht="12.75">
      <c r="A169">
        <v>38248</v>
      </c>
      <c r="B169" t="s">
        <v>704</v>
      </c>
      <c r="C169" t="s">
        <v>499</v>
      </c>
      <c r="D169" t="s">
        <v>500</v>
      </c>
      <c r="E169">
        <v>1</v>
      </c>
      <c r="F169" t="s">
        <v>786</v>
      </c>
    </row>
    <row r="170" spans="1:6" ht="12.75">
      <c r="A170">
        <v>50500</v>
      </c>
      <c r="B170" t="s">
        <v>705</v>
      </c>
      <c r="C170" t="s">
        <v>499</v>
      </c>
      <c r="D170" t="s">
        <v>500</v>
      </c>
      <c r="E170">
        <v>1</v>
      </c>
      <c r="F170" t="s">
        <v>786</v>
      </c>
    </row>
    <row r="171" spans="1:6" ht="12.75">
      <c r="A171">
        <v>47098</v>
      </c>
      <c r="B171" t="s">
        <v>527</v>
      </c>
      <c r="C171" t="s">
        <v>501</v>
      </c>
      <c r="D171" t="s">
        <v>502</v>
      </c>
      <c r="E171">
        <v>2</v>
      </c>
      <c r="F171">
        <v>2</v>
      </c>
    </row>
    <row r="172" spans="1:6" ht="12.75">
      <c r="A172">
        <v>49346</v>
      </c>
      <c r="B172" t="s">
        <v>706</v>
      </c>
      <c r="C172" t="s">
        <v>499</v>
      </c>
      <c r="D172" t="s">
        <v>500</v>
      </c>
      <c r="E172">
        <v>1</v>
      </c>
      <c r="F172">
        <v>2</v>
      </c>
    </row>
    <row r="173" spans="1:6" ht="12.75">
      <c r="A173">
        <v>47099</v>
      </c>
      <c r="B173" t="s">
        <v>528</v>
      </c>
      <c r="C173" t="s">
        <v>501</v>
      </c>
      <c r="D173" t="s">
        <v>502</v>
      </c>
      <c r="E173">
        <v>2</v>
      </c>
      <c r="F173">
        <v>1</v>
      </c>
    </row>
    <row r="174" spans="1:6" ht="12.75">
      <c r="A174">
        <v>49345</v>
      </c>
      <c r="B174" t="s">
        <v>707</v>
      </c>
      <c r="C174" t="s">
        <v>499</v>
      </c>
      <c r="D174" t="s">
        <v>500</v>
      </c>
      <c r="E174">
        <v>1</v>
      </c>
      <c r="F174">
        <v>2</v>
      </c>
    </row>
    <row r="175" spans="1:6" ht="12.75">
      <c r="A175">
        <v>43545</v>
      </c>
      <c r="B175" t="s">
        <v>427</v>
      </c>
      <c r="C175" t="s">
        <v>503</v>
      </c>
      <c r="D175" t="s">
        <v>504</v>
      </c>
      <c r="E175">
        <v>2</v>
      </c>
      <c r="F175">
        <v>2</v>
      </c>
    </row>
    <row r="176" spans="1:6" ht="12.75">
      <c r="A176">
        <v>47114</v>
      </c>
      <c r="B176" t="s">
        <v>708</v>
      </c>
      <c r="C176" t="s">
        <v>499</v>
      </c>
      <c r="D176" t="s">
        <v>500</v>
      </c>
      <c r="E176">
        <v>1</v>
      </c>
      <c r="F176">
        <v>2</v>
      </c>
    </row>
    <row r="177" spans="1:6" ht="12.75">
      <c r="A177">
        <v>50188</v>
      </c>
      <c r="B177" t="s">
        <v>428</v>
      </c>
      <c r="C177" t="s">
        <v>503</v>
      </c>
      <c r="D177" t="s">
        <v>504</v>
      </c>
      <c r="E177">
        <v>1</v>
      </c>
      <c r="F177">
        <v>2</v>
      </c>
    </row>
    <row r="178" spans="1:6" ht="12.75">
      <c r="A178">
        <v>38170</v>
      </c>
      <c r="B178" t="s">
        <v>529</v>
      </c>
      <c r="C178" t="s">
        <v>501</v>
      </c>
      <c r="D178" t="s">
        <v>502</v>
      </c>
      <c r="E178">
        <v>2</v>
      </c>
      <c r="F178" t="s">
        <v>786</v>
      </c>
    </row>
    <row r="179" spans="1:6" ht="12.75">
      <c r="A179">
        <v>43133</v>
      </c>
      <c r="B179" t="s">
        <v>709</v>
      </c>
      <c r="C179" t="s">
        <v>499</v>
      </c>
      <c r="D179" t="s">
        <v>500</v>
      </c>
      <c r="E179">
        <v>1</v>
      </c>
      <c r="F179">
        <v>2</v>
      </c>
    </row>
    <row r="180" spans="1:6" ht="12.75">
      <c r="A180">
        <v>49313</v>
      </c>
      <c r="B180" t="s">
        <v>710</v>
      </c>
      <c r="C180" t="s">
        <v>499</v>
      </c>
      <c r="D180" t="s">
        <v>500</v>
      </c>
      <c r="E180">
        <v>1</v>
      </c>
      <c r="F180">
        <v>2</v>
      </c>
    </row>
    <row r="181" spans="1:6" ht="12.75">
      <c r="A181">
        <v>38198</v>
      </c>
      <c r="B181" t="s">
        <v>530</v>
      </c>
      <c r="C181" t="s">
        <v>501</v>
      </c>
      <c r="D181" t="s">
        <v>502</v>
      </c>
      <c r="E181">
        <v>2</v>
      </c>
      <c r="F181">
        <v>1</v>
      </c>
    </row>
    <row r="182" spans="1:6" ht="12.75">
      <c r="A182">
        <v>49316</v>
      </c>
      <c r="B182" t="s">
        <v>711</v>
      </c>
      <c r="C182" t="s">
        <v>499</v>
      </c>
      <c r="D182" t="s">
        <v>500</v>
      </c>
      <c r="E182">
        <v>1</v>
      </c>
      <c r="F182" t="s">
        <v>786</v>
      </c>
    </row>
    <row r="183" spans="1:6" ht="12.75">
      <c r="A183">
        <v>49322</v>
      </c>
      <c r="B183" t="s">
        <v>712</v>
      </c>
      <c r="C183" t="s">
        <v>499</v>
      </c>
      <c r="D183" t="s">
        <v>500</v>
      </c>
      <c r="E183">
        <v>1</v>
      </c>
      <c r="F183">
        <v>1</v>
      </c>
    </row>
    <row r="184" spans="1:6" ht="12.75">
      <c r="A184">
        <v>43098</v>
      </c>
      <c r="B184" t="s">
        <v>531</v>
      </c>
      <c r="C184" t="s">
        <v>501</v>
      </c>
      <c r="D184" t="s">
        <v>502</v>
      </c>
      <c r="E184">
        <v>2</v>
      </c>
      <c r="F184">
        <v>1</v>
      </c>
    </row>
    <row r="185" spans="1:6" ht="12.75">
      <c r="A185">
        <v>49308</v>
      </c>
      <c r="B185" t="s">
        <v>596</v>
      </c>
      <c r="C185" t="s">
        <v>499</v>
      </c>
      <c r="D185" t="s">
        <v>500</v>
      </c>
      <c r="E185">
        <v>1</v>
      </c>
      <c r="F185">
        <v>1</v>
      </c>
    </row>
    <row r="186" spans="1:6" ht="12.75">
      <c r="A186">
        <v>49319</v>
      </c>
      <c r="B186" t="s">
        <v>597</v>
      </c>
      <c r="C186" t="s">
        <v>499</v>
      </c>
      <c r="D186" t="s">
        <v>500</v>
      </c>
      <c r="E186">
        <v>1</v>
      </c>
      <c r="F186">
        <v>1</v>
      </c>
    </row>
    <row r="187" spans="1:6" ht="12.75">
      <c r="A187">
        <v>49325</v>
      </c>
      <c r="B187" t="s">
        <v>598</v>
      </c>
      <c r="C187" t="s">
        <v>499</v>
      </c>
      <c r="D187" t="s">
        <v>500</v>
      </c>
      <c r="E187">
        <v>1</v>
      </c>
      <c r="F187">
        <v>1</v>
      </c>
    </row>
    <row r="188" spans="1:6" ht="12.75">
      <c r="A188">
        <v>38576</v>
      </c>
      <c r="B188" t="s">
        <v>599</v>
      </c>
      <c r="C188" t="s">
        <v>499</v>
      </c>
      <c r="D188" t="s">
        <v>500</v>
      </c>
      <c r="E188">
        <v>1</v>
      </c>
      <c r="F188" t="s">
        <v>786</v>
      </c>
    </row>
    <row r="189" spans="1:6" ht="12.75">
      <c r="A189">
        <v>50198</v>
      </c>
      <c r="B189" t="s">
        <v>429</v>
      </c>
      <c r="C189" t="s">
        <v>503</v>
      </c>
      <c r="D189" t="s">
        <v>504</v>
      </c>
      <c r="E189">
        <v>1</v>
      </c>
      <c r="F189" t="s">
        <v>786</v>
      </c>
    </row>
    <row r="190" spans="1:6" ht="12.75">
      <c r="A190">
        <v>40679</v>
      </c>
      <c r="B190" t="s">
        <v>532</v>
      </c>
      <c r="C190" t="s">
        <v>501</v>
      </c>
      <c r="D190" t="s">
        <v>502</v>
      </c>
      <c r="E190">
        <v>2</v>
      </c>
      <c r="F190" t="s">
        <v>786</v>
      </c>
    </row>
    <row r="191" spans="1:6" ht="12.75">
      <c r="A191">
        <v>47394</v>
      </c>
      <c r="B191" t="s">
        <v>600</v>
      </c>
      <c r="C191" t="s">
        <v>499</v>
      </c>
      <c r="D191" t="s">
        <v>500</v>
      </c>
      <c r="E191">
        <v>1</v>
      </c>
      <c r="F191">
        <v>1</v>
      </c>
    </row>
    <row r="192" spans="1:6" ht="12.75">
      <c r="A192">
        <v>49310</v>
      </c>
      <c r="B192" t="s">
        <v>601</v>
      </c>
      <c r="C192" t="s">
        <v>499</v>
      </c>
      <c r="D192" t="s">
        <v>500</v>
      </c>
      <c r="E192">
        <v>1</v>
      </c>
      <c r="F192">
        <v>1</v>
      </c>
    </row>
    <row r="193" spans="1:6" ht="12.75">
      <c r="A193">
        <v>40995</v>
      </c>
      <c r="B193" t="s">
        <v>430</v>
      </c>
      <c r="C193" t="s">
        <v>503</v>
      </c>
      <c r="D193" t="s">
        <v>504</v>
      </c>
      <c r="E193">
        <v>1</v>
      </c>
      <c r="F193" t="s">
        <v>786</v>
      </c>
    </row>
    <row r="194" spans="1:6" ht="12.75">
      <c r="A194">
        <v>19705</v>
      </c>
      <c r="B194" t="s">
        <v>533</v>
      </c>
      <c r="C194" t="s">
        <v>501</v>
      </c>
      <c r="D194" t="s">
        <v>502</v>
      </c>
      <c r="E194">
        <v>4</v>
      </c>
      <c r="F194" t="s">
        <v>786</v>
      </c>
    </row>
    <row r="195" spans="1:6" ht="12.75">
      <c r="A195">
        <v>34434</v>
      </c>
      <c r="B195" t="s">
        <v>534</v>
      </c>
      <c r="C195" t="s">
        <v>501</v>
      </c>
      <c r="D195" t="s">
        <v>502</v>
      </c>
      <c r="E195">
        <v>2</v>
      </c>
      <c r="F195">
        <v>2</v>
      </c>
    </row>
    <row r="196" spans="1:6" ht="12.75">
      <c r="A196">
        <v>43224</v>
      </c>
      <c r="B196" t="s">
        <v>431</v>
      </c>
      <c r="C196" t="s">
        <v>503</v>
      </c>
      <c r="D196" t="s">
        <v>504</v>
      </c>
      <c r="E196">
        <v>1</v>
      </c>
      <c r="F196">
        <v>1</v>
      </c>
    </row>
    <row r="197" spans="1:6" ht="12.75">
      <c r="A197">
        <v>49421</v>
      </c>
      <c r="B197" t="s">
        <v>602</v>
      </c>
      <c r="C197" t="s">
        <v>499</v>
      </c>
      <c r="D197" t="s">
        <v>500</v>
      </c>
      <c r="E197">
        <v>1</v>
      </c>
      <c r="F197">
        <v>2</v>
      </c>
    </row>
    <row r="198" spans="1:6" ht="12.75">
      <c r="A198">
        <v>43101</v>
      </c>
      <c r="B198" t="s">
        <v>535</v>
      </c>
      <c r="C198" t="s">
        <v>501</v>
      </c>
      <c r="D198" t="s">
        <v>502</v>
      </c>
      <c r="E198">
        <v>2</v>
      </c>
      <c r="F198">
        <v>2</v>
      </c>
    </row>
    <row r="199" spans="1:6" ht="12.75">
      <c r="A199">
        <v>25364</v>
      </c>
      <c r="B199" t="s">
        <v>432</v>
      </c>
      <c r="C199" t="s">
        <v>503</v>
      </c>
      <c r="D199" t="s">
        <v>504</v>
      </c>
      <c r="E199">
        <v>2</v>
      </c>
      <c r="F199">
        <v>2</v>
      </c>
    </row>
    <row r="200" spans="1:6" ht="12.75">
      <c r="A200">
        <v>47046</v>
      </c>
      <c r="B200" t="s">
        <v>536</v>
      </c>
      <c r="C200" t="s">
        <v>501</v>
      </c>
      <c r="D200" t="s">
        <v>502</v>
      </c>
      <c r="E200">
        <v>2</v>
      </c>
      <c r="F200">
        <v>1</v>
      </c>
    </row>
    <row r="201" spans="1:6" ht="12.75">
      <c r="A201">
        <v>23916</v>
      </c>
      <c r="B201" t="s">
        <v>537</v>
      </c>
      <c r="C201" t="s">
        <v>501</v>
      </c>
      <c r="D201" t="s">
        <v>502</v>
      </c>
      <c r="E201">
        <v>2</v>
      </c>
      <c r="F201" t="s">
        <v>786</v>
      </c>
    </row>
    <row r="202" spans="1:6" ht="12.75">
      <c r="A202">
        <v>7820</v>
      </c>
      <c r="B202" t="s">
        <v>603</v>
      </c>
      <c r="C202" t="s">
        <v>499</v>
      </c>
      <c r="D202" t="s">
        <v>500</v>
      </c>
      <c r="E202">
        <v>1</v>
      </c>
      <c r="F202" t="s">
        <v>786</v>
      </c>
    </row>
    <row r="203" spans="1:6" ht="12.75">
      <c r="A203">
        <v>49415</v>
      </c>
      <c r="B203" t="s">
        <v>604</v>
      </c>
      <c r="C203" t="s">
        <v>499</v>
      </c>
      <c r="D203" t="s">
        <v>500</v>
      </c>
      <c r="E203">
        <v>1</v>
      </c>
      <c r="F203">
        <v>2</v>
      </c>
    </row>
    <row r="204" spans="1:6" ht="12.75">
      <c r="A204">
        <v>50195</v>
      </c>
      <c r="B204" t="s">
        <v>433</v>
      </c>
      <c r="C204" t="s">
        <v>503</v>
      </c>
      <c r="D204" t="s">
        <v>504</v>
      </c>
      <c r="E204">
        <v>1</v>
      </c>
      <c r="F204">
        <v>2</v>
      </c>
    </row>
    <row r="205" spans="1:6" ht="12.75">
      <c r="A205">
        <v>47401</v>
      </c>
      <c r="B205" t="s">
        <v>434</v>
      </c>
      <c r="C205" t="s">
        <v>503</v>
      </c>
      <c r="D205" t="s">
        <v>504</v>
      </c>
      <c r="E205">
        <v>1</v>
      </c>
      <c r="F205">
        <v>2</v>
      </c>
    </row>
    <row r="206" spans="1:6" ht="12.75">
      <c r="A206">
        <v>22670</v>
      </c>
      <c r="B206" t="s">
        <v>402</v>
      </c>
      <c r="C206" t="s">
        <v>501</v>
      </c>
      <c r="D206" t="s">
        <v>502</v>
      </c>
      <c r="E206">
        <v>2</v>
      </c>
      <c r="F206">
        <v>2</v>
      </c>
    </row>
    <row r="207" spans="1:6" ht="12.75">
      <c r="A207">
        <v>42235</v>
      </c>
      <c r="B207" t="s">
        <v>403</v>
      </c>
      <c r="C207" t="s">
        <v>501</v>
      </c>
      <c r="D207" t="s">
        <v>502</v>
      </c>
      <c r="E207">
        <v>2</v>
      </c>
      <c r="F207">
        <v>1</v>
      </c>
    </row>
    <row r="208" spans="1:6" ht="12.75">
      <c r="A208">
        <v>51179</v>
      </c>
      <c r="B208" t="s">
        <v>435</v>
      </c>
      <c r="C208" t="s">
        <v>503</v>
      </c>
      <c r="D208" t="s">
        <v>504</v>
      </c>
      <c r="E208">
        <v>1</v>
      </c>
      <c r="F208">
        <v>2</v>
      </c>
    </row>
    <row r="209" spans="1:6" ht="12.75">
      <c r="A209">
        <v>50206</v>
      </c>
      <c r="B209" t="s">
        <v>436</v>
      </c>
      <c r="C209" t="s">
        <v>503</v>
      </c>
      <c r="D209" t="s">
        <v>504</v>
      </c>
      <c r="E209">
        <v>1</v>
      </c>
      <c r="F209" t="s">
        <v>786</v>
      </c>
    </row>
    <row r="210" spans="1:6" ht="12.75">
      <c r="A210">
        <v>43183</v>
      </c>
      <c r="B210" t="s">
        <v>605</v>
      </c>
      <c r="C210" t="s">
        <v>499</v>
      </c>
      <c r="D210" t="s">
        <v>500</v>
      </c>
      <c r="E210">
        <v>1</v>
      </c>
      <c r="F210">
        <v>2</v>
      </c>
    </row>
    <row r="211" spans="1:6" ht="12.75">
      <c r="A211">
        <v>49420</v>
      </c>
      <c r="B211" t="s">
        <v>724</v>
      </c>
      <c r="C211" t="s">
        <v>499</v>
      </c>
      <c r="D211" t="s">
        <v>500</v>
      </c>
      <c r="E211">
        <v>1</v>
      </c>
      <c r="F211">
        <v>1</v>
      </c>
    </row>
    <row r="212" spans="1:6" ht="12.75">
      <c r="A212">
        <v>47021</v>
      </c>
      <c r="B212" t="s">
        <v>404</v>
      </c>
      <c r="C212" t="s">
        <v>501</v>
      </c>
      <c r="D212" t="s">
        <v>502</v>
      </c>
      <c r="E212">
        <v>2</v>
      </c>
      <c r="F212">
        <v>2</v>
      </c>
    </row>
    <row r="213" spans="1:6" ht="12.75">
      <c r="A213">
        <v>47087</v>
      </c>
      <c r="B213" t="s">
        <v>405</v>
      </c>
      <c r="C213" t="s">
        <v>501</v>
      </c>
      <c r="D213" t="s">
        <v>502</v>
      </c>
      <c r="E213">
        <v>2</v>
      </c>
      <c r="F213">
        <v>2</v>
      </c>
    </row>
    <row r="214" spans="1:6" ht="12.75">
      <c r="A214">
        <v>43201</v>
      </c>
      <c r="B214" t="s">
        <v>725</v>
      </c>
      <c r="C214" t="s">
        <v>499</v>
      </c>
      <c r="D214" t="s">
        <v>500</v>
      </c>
      <c r="E214">
        <v>1</v>
      </c>
      <c r="F214">
        <v>2</v>
      </c>
    </row>
    <row r="215" spans="1:6" ht="12.75">
      <c r="A215">
        <v>41005</v>
      </c>
      <c r="B215" t="s">
        <v>437</v>
      </c>
      <c r="C215" t="s">
        <v>503</v>
      </c>
      <c r="D215" t="s">
        <v>504</v>
      </c>
      <c r="E215">
        <v>2</v>
      </c>
      <c r="F215" t="s">
        <v>786</v>
      </c>
    </row>
    <row r="216" spans="1:6" ht="12.75">
      <c r="A216">
        <v>30214</v>
      </c>
      <c r="B216" t="s">
        <v>406</v>
      </c>
      <c r="C216" t="s">
        <v>501</v>
      </c>
      <c r="D216" t="s">
        <v>502</v>
      </c>
      <c r="E216">
        <v>2</v>
      </c>
      <c r="F216">
        <v>1</v>
      </c>
    </row>
    <row r="217" spans="1:6" ht="12.75">
      <c r="A217">
        <v>43208</v>
      </c>
      <c r="B217" t="s">
        <v>726</v>
      </c>
      <c r="C217" t="s">
        <v>499</v>
      </c>
      <c r="D217" t="s">
        <v>500</v>
      </c>
      <c r="E217">
        <v>1</v>
      </c>
      <c r="F217" t="s">
        <v>786</v>
      </c>
    </row>
    <row r="218" spans="1:6" ht="12.75">
      <c r="A218">
        <v>49423</v>
      </c>
      <c r="B218" t="s">
        <v>727</v>
      </c>
      <c r="C218" t="s">
        <v>499</v>
      </c>
      <c r="D218" t="s">
        <v>500</v>
      </c>
      <c r="E218">
        <v>1</v>
      </c>
      <c r="F218">
        <v>2</v>
      </c>
    </row>
    <row r="219" spans="1:6" ht="12.75">
      <c r="A219">
        <v>47024</v>
      </c>
      <c r="B219" t="s">
        <v>728</v>
      </c>
      <c r="C219" t="s">
        <v>499</v>
      </c>
      <c r="D219" t="s">
        <v>500</v>
      </c>
      <c r="E219">
        <v>1</v>
      </c>
      <c r="F219">
        <v>1</v>
      </c>
    </row>
    <row r="220" spans="1:6" ht="12.75">
      <c r="A220">
        <v>35842</v>
      </c>
      <c r="B220" t="s">
        <v>438</v>
      </c>
      <c r="C220" t="s">
        <v>503</v>
      </c>
      <c r="D220" t="s">
        <v>504</v>
      </c>
      <c r="E220">
        <v>2</v>
      </c>
      <c r="F220">
        <v>1</v>
      </c>
    </row>
    <row r="221" spans="1:6" ht="12.75">
      <c r="A221">
        <v>49385</v>
      </c>
      <c r="B221" t="s">
        <v>729</v>
      </c>
      <c r="C221" t="s">
        <v>499</v>
      </c>
      <c r="D221" t="s">
        <v>500</v>
      </c>
      <c r="E221">
        <v>1</v>
      </c>
      <c r="F221">
        <v>1</v>
      </c>
    </row>
    <row r="222" spans="1:6" ht="12.75">
      <c r="A222">
        <v>51178</v>
      </c>
      <c r="B222" t="s">
        <v>439</v>
      </c>
      <c r="C222" t="s">
        <v>503</v>
      </c>
      <c r="D222" t="s">
        <v>504</v>
      </c>
      <c r="E222">
        <v>1</v>
      </c>
      <c r="F222">
        <v>1</v>
      </c>
    </row>
    <row r="223" spans="1:6" ht="12.75">
      <c r="A223">
        <v>51177</v>
      </c>
      <c r="B223" t="s">
        <v>440</v>
      </c>
      <c r="C223" t="s">
        <v>503</v>
      </c>
      <c r="D223" t="s">
        <v>504</v>
      </c>
      <c r="E223">
        <v>1</v>
      </c>
      <c r="F223">
        <v>1</v>
      </c>
    </row>
    <row r="224" spans="1:6" ht="12.75">
      <c r="A224">
        <v>49383</v>
      </c>
      <c r="B224" t="s">
        <v>730</v>
      </c>
      <c r="C224" t="s">
        <v>499</v>
      </c>
      <c r="D224" t="s">
        <v>500</v>
      </c>
      <c r="E224">
        <v>1</v>
      </c>
      <c r="F224">
        <v>1</v>
      </c>
    </row>
    <row r="225" spans="1:6" ht="12.75">
      <c r="A225">
        <v>43164</v>
      </c>
      <c r="B225" t="s">
        <v>407</v>
      </c>
      <c r="C225" t="s">
        <v>501</v>
      </c>
      <c r="D225" t="s">
        <v>502</v>
      </c>
      <c r="E225">
        <v>2</v>
      </c>
      <c r="F225">
        <v>1</v>
      </c>
    </row>
    <row r="226" spans="1:6" ht="12.75">
      <c r="A226">
        <v>49379</v>
      </c>
      <c r="B226" t="s">
        <v>731</v>
      </c>
      <c r="C226" t="s">
        <v>499</v>
      </c>
      <c r="D226" t="s">
        <v>500</v>
      </c>
      <c r="E226">
        <v>1</v>
      </c>
      <c r="F226">
        <v>2</v>
      </c>
    </row>
    <row r="227" spans="1:6" ht="12.75">
      <c r="A227">
        <v>42163</v>
      </c>
      <c r="B227" t="s">
        <v>732</v>
      </c>
      <c r="C227" t="s">
        <v>499</v>
      </c>
      <c r="D227" t="s">
        <v>500</v>
      </c>
      <c r="E227">
        <v>1</v>
      </c>
      <c r="F227" t="s">
        <v>786</v>
      </c>
    </row>
    <row r="228" spans="1:6" ht="12.75">
      <c r="A228">
        <v>49378</v>
      </c>
      <c r="B228" t="s">
        <v>733</v>
      </c>
      <c r="C228" t="s">
        <v>499</v>
      </c>
      <c r="D228" t="s">
        <v>500</v>
      </c>
      <c r="E228">
        <v>1</v>
      </c>
      <c r="F228">
        <v>2</v>
      </c>
    </row>
    <row r="229" spans="1:6" ht="12.75">
      <c r="A229">
        <v>43499</v>
      </c>
      <c r="B229" t="s">
        <v>441</v>
      </c>
      <c r="C229" t="s">
        <v>503</v>
      </c>
      <c r="D229" t="s">
        <v>504</v>
      </c>
      <c r="E229">
        <v>1</v>
      </c>
      <c r="F229">
        <v>1</v>
      </c>
    </row>
    <row r="230" spans="1:6" ht="12.75">
      <c r="A230">
        <v>40604</v>
      </c>
      <c r="B230" t="s">
        <v>408</v>
      </c>
      <c r="C230" t="s">
        <v>501</v>
      </c>
      <c r="D230" t="s">
        <v>502</v>
      </c>
      <c r="E230">
        <v>3</v>
      </c>
      <c r="F230" t="s">
        <v>786</v>
      </c>
    </row>
    <row r="231" spans="1:6" ht="12.75">
      <c r="A231">
        <v>49376</v>
      </c>
      <c r="B231" t="s">
        <v>734</v>
      </c>
      <c r="C231" t="s">
        <v>499</v>
      </c>
      <c r="D231" t="s">
        <v>500</v>
      </c>
      <c r="E231">
        <v>1</v>
      </c>
      <c r="F231">
        <v>2</v>
      </c>
    </row>
    <row r="232" spans="1:6" ht="12.75">
      <c r="A232">
        <v>43167</v>
      </c>
      <c r="B232" t="s">
        <v>409</v>
      </c>
      <c r="C232" t="s">
        <v>501</v>
      </c>
      <c r="D232" t="s">
        <v>502</v>
      </c>
      <c r="E232">
        <v>2</v>
      </c>
      <c r="F232" t="s">
        <v>786</v>
      </c>
    </row>
    <row r="233" spans="1:6" ht="12.75">
      <c r="A233">
        <v>49361</v>
      </c>
      <c r="B233" t="s">
        <v>735</v>
      </c>
      <c r="C233" t="s">
        <v>499</v>
      </c>
      <c r="D233" t="s">
        <v>500</v>
      </c>
      <c r="E233">
        <v>1</v>
      </c>
      <c r="F233">
        <v>2</v>
      </c>
    </row>
    <row r="234" spans="1:6" ht="12.75">
      <c r="A234">
        <v>38223</v>
      </c>
      <c r="B234" t="s">
        <v>736</v>
      </c>
      <c r="C234" t="s">
        <v>499</v>
      </c>
      <c r="D234" t="s">
        <v>500</v>
      </c>
      <c r="E234">
        <v>1</v>
      </c>
      <c r="F234">
        <v>1</v>
      </c>
    </row>
    <row r="235" spans="1:6" ht="12.75">
      <c r="A235">
        <v>40610</v>
      </c>
      <c r="B235" t="s">
        <v>737</v>
      </c>
      <c r="C235" t="s">
        <v>499</v>
      </c>
      <c r="D235" t="s">
        <v>500</v>
      </c>
      <c r="E235">
        <v>1</v>
      </c>
      <c r="F235" t="s">
        <v>786</v>
      </c>
    </row>
    <row r="236" spans="1:6" ht="12.75">
      <c r="A236">
        <v>49374</v>
      </c>
      <c r="B236" t="s">
        <v>738</v>
      </c>
      <c r="C236" t="s">
        <v>499</v>
      </c>
      <c r="D236" t="s">
        <v>500</v>
      </c>
      <c r="E236">
        <v>1</v>
      </c>
      <c r="F236">
        <v>1</v>
      </c>
    </row>
    <row r="237" spans="1:6" ht="12.75">
      <c r="A237">
        <v>29631</v>
      </c>
      <c r="B237" t="s">
        <v>774</v>
      </c>
      <c r="C237" t="s">
        <v>499</v>
      </c>
      <c r="D237" t="s">
        <v>500</v>
      </c>
      <c r="E237">
        <v>1</v>
      </c>
      <c r="F237" t="s">
        <v>786</v>
      </c>
    </row>
    <row r="238" spans="1:6" ht="12.75">
      <c r="A238">
        <v>40616</v>
      </c>
      <c r="B238" t="s">
        <v>410</v>
      </c>
      <c r="C238" t="s">
        <v>501</v>
      </c>
      <c r="D238" t="s">
        <v>502</v>
      </c>
      <c r="E238">
        <v>2</v>
      </c>
      <c r="F238">
        <v>2</v>
      </c>
    </row>
    <row r="239" spans="1:6" ht="12.75">
      <c r="A239">
        <v>51150</v>
      </c>
      <c r="B239" t="s">
        <v>442</v>
      </c>
      <c r="C239" t="s">
        <v>503</v>
      </c>
      <c r="D239" t="s">
        <v>504</v>
      </c>
      <c r="E239">
        <v>1</v>
      </c>
      <c r="F239">
        <v>1</v>
      </c>
    </row>
    <row r="240" spans="1:6" ht="12.75">
      <c r="A240">
        <v>50205</v>
      </c>
      <c r="B240" t="s">
        <v>443</v>
      </c>
      <c r="C240" t="s">
        <v>503</v>
      </c>
      <c r="D240" t="s">
        <v>504</v>
      </c>
      <c r="E240">
        <v>1</v>
      </c>
      <c r="F240">
        <v>2</v>
      </c>
    </row>
    <row r="241" spans="1:6" ht="12.75">
      <c r="A241">
        <v>35365</v>
      </c>
      <c r="B241" t="s">
        <v>775</v>
      </c>
      <c r="C241" t="s">
        <v>499</v>
      </c>
      <c r="D241" t="s">
        <v>500</v>
      </c>
      <c r="E241">
        <v>1</v>
      </c>
      <c r="F241">
        <v>1</v>
      </c>
    </row>
    <row r="242" spans="1:6" ht="12.75">
      <c r="A242">
        <v>49387</v>
      </c>
      <c r="B242" t="s">
        <v>776</v>
      </c>
      <c r="C242" t="s">
        <v>499</v>
      </c>
      <c r="D242" t="s">
        <v>500</v>
      </c>
      <c r="E242">
        <v>1</v>
      </c>
      <c r="F242">
        <v>1</v>
      </c>
    </row>
    <row r="243" spans="1:6" ht="12.75">
      <c r="A243">
        <v>33188</v>
      </c>
      <c r="B243" t="s">
        <v>411</v>
      </c>
      <c r="C243" t="s">
        <v>501</v>
      </c>
      <c r="D243" t="s">
        <v>502</v>
      </c>
      <c r="E243">
        <v>2</v>
      </c>
      <c r="F243">
        <v>1</v>
      </c>
    </row>
    <row r="244" spans="1:6" ht="12.75">
      <c r="A244">
        <v>49372</v>
      </c>
      <c r="B244" t="s">
        <v>777</v>
      </c>
      <c r="C244" t="s">
        <v>499</v>
      </c>
      <c r="D244" t="s">
        <v>500</v>
      </c>
      <c r="E244">
        <v>1</v>
      </c>
      <c r="F244" t="s">
        <v>786</v>
      </c>
    </row>
    <row r="245" spans="1:6" ht="12.75">
      <c r="A245">
        <v>42060</v>
      </c>
      <c r="B245" t="s">
        <v>549</v>
      </c>
      <c r="C245" t="s">
        <v>501</v>
      </c>
      <c r="D245" t="s">
        <v>502</v>
      </c>
      <c r="E245">
        <v>2</v>
      </c>
      <c r="F245">
        <v>1</v>
      </c>
    </row>
    <row r="246" spans="1:6" ht="12.75">
      <c r="A246">
        <v>38172</v>
      </c>
      <c r="B246" t="s">
        <v>550</v>
      </c>
      <c r="C246" t="s">
        <v>501</v>
      </c>
      <c r="D246" t="s">
        <v>502</v>
      </c>
      <c r="E246">
        <v>2</v>
      </c>
      <c r="F246" t="s">
        <v>786</v>
      </c>
    </row>
    <row r="247" spans="1:6" ht="12.75">
      <c r="A247">
        <v>43517</v>
      </c>
      <c r="B247" t="s">
        <v>778</v>
      </c>
      <c r="C247" t="s">
        <v>499</v>
      </c>
      <c r="D247" t="s">
        <v>500</v>
      </c>
      <c r="E247">
        <v>1</v>
      </c>
      <c r="F247" t="s">
        <v>786</v>
      </c>
    </row>
    <row r="248" spans="1:6" ht="12.75">
      <c r="A248">
        <v>51143</v>
      </c>
      <c r="B248" t="s">
        <v>444</v>
      </c>
      <c r="C248" t="s">
        <v>503</v>
      </c>
      <c r="D248" t="s">
        <v>504</v>
      </c>
      <c r="E248">
        <v>1</v>
      </c>
      <c r="F248" t="s">
        <v>786</v>
      </c>
    </row>
    <row r="249" spans="1:6" ht="12.75">
      <c r="A249">
        <v>50200</v>
      </c>
      <c r="B249" t="s">
        <v>445</v>
      </c>
      <c r="C249" t="s">
        <v>503</v>
      </c>
      <c r="D249" t="s">
        <v>504</v>
      </c>
      <c r="E249">
        <v>1</v>
      </c>
      <c r="F249">
        <v>2</v>
      </c>
    </row>
    <row r="250" spans="1:6" ht="12.75">
      <c r="A250">
        <v>44699</v>
      </c>
      <c r="B250" t="s">
        <v>779</v>
      </c>
      <c r="C250" t="s">
        <v>499</v>
      </c>
      <c r="D250" t="s">
        <v>500</v>
      </c>
      <c r="E250">
        <v>1</v>
      </c>
      <c r="F250" t="s">
        <v>786</v>
      </c>
    </row>
    <row r="251" spans="1:6" ht="12.75">
      <c r="A251">
        <v>49400</v>
      </c>
      <c r="B251" t="s">
        <v>780</v>
      </c>
      <c r="C251" t="s">
        <v>499</v>
      </c>
      <c r="D251" t="s">
        <v>500</v>
      </c>
      <c r="E251">
        <v>1</v>
      </c>
      <c r="F251">
        <v>1</v>
      </c>
    </row>
    <row r="252" spans="1:6" ht="12.75">
      <c r="A252">
        <v>47105</v>
      </c>
      <c r="B252" t="s">
        <v>551</v>
      </c>
      <c r="C252" t="s">
        <v>501</v>
      </c>
      <c r="D252" t="s">
        <v>502</v>
      </c>
      <c r="E252">
        <v>2</v>
      </c>
      <c r="F252">
        <v>2</v>
      </c>
    </row>
    <row r="253" spans="1:6" ht="12.75">
      <c r="A253">
        <v>29011</v>
      </c>
      <c r="B253" t="s">
        <v>746</v>
      </c>
      <c r="C253" t="s">
        <v>499</v>
      </c>
      <c r="D253" t="s">
        <v>500</v>
      </c>
      <c r="E253">
        <v>1</v>
      </c>
      <c r="F253" t="s">
        <v>786</v>
      </c>
    </row>
    <row r="254" spans="1:6" ht="12.75">
      <c r="A254">
        <v>50199</v>
      </c>
      <c r="B254" t="s">
        <v>446</v>
      </c>
      <c r="C254" t="s">
        <v>503</v>
      </c>
      <c r="D254" t="s">
        <v>504</v>
      </c>
      <c r="E254">
        <v>1</v>
      </c>
      <c r="F254">
        <v>1</v>
      </c>
    </row>
    <row r="255" spans="1:6" ht="12.75">
      <c r="A255">
        <v>47125</v>
      </c>
      <c r="B255" t="s">
        <v>747</v>
      </c>
      <c r="C255" t="s">
        <v>499</v>
      </c>
      <c r="D255" t="s">
        <v>500</v>
      </c>
      <c r="E255">
        <v>1</v>
      </c>
      <c r="F255" t="s">
        <v>786</v>
      </c>
    </row>
    <row r="256" spans="1:6" ht="12.75">
      <c r="A256">
        <v>50197</v>
      </c>
      <c r="B256" t="s">
        <v>447</v>
      </c>
      <c r="C256" t="s">
        <v>503</v>
      </c>
      <c r="D256" t="s">
        <v>504</v>
      </c>
      <c r="E256">
        <v>1</v>
      </c>
      <c r="F256">
        <v>2</v>
      </c>
    </row>
    <row r="257" spans="1:6" ht="12.75">
      <c r="A257">
        <v>47128</v>
      </c>
      <c r="B257" t="s">
        <v>552</v>
      </c>
      <c r="C257" t="s">
        <v>501</v>
      </c>
      <c r="D257" t="s">
        <v>502</v>
      </c>
      <c r="E257">
        <v>2</v>
      </c>
      <c r="F257">
        <v>1</v>
      </c>
    </row>
    <row r="258" spans="1:6" ht="12.75">
      <c r="A258">
        <v>43169</v>
      </c>
      <c r="B258" t="s">
        <v>748</v>
      </c>
      <c r="C258" t="s">
        <v>499</v>
      </c>
      <c r="D258" t="s">
        <v>500</v>
      </c>
      <c r="E258">
        <v>1</v>
      </c>
      <c r="F258">
        <v>2</v>
      </c>
    </row>
    <row r="259" spans="1:6" ht="12.75">
      <c r="A259">
        <v>43197</v>
      </c>
      <c r="B259" t="s">
        <v>553</v>
      </c>
      <c r="C259" t="s">
        <v>501</v>
      </c>
      <c r="D259" t="s">
        <v>502</v>
      </c>
      <c r="E259">
        <v>2</v>
      </c>
      <c r="F259">
        <v>2</v>
      </c>
    </row>
    <row r="260" spans="1:6" ht="12.75">
      <c r="A260">
        <v>51148</v>
      </c>
      <c r="B260" t="s">
        <v>412</v>
      </c>
      <c r="C260" t="s">
        <v>503</v>
      </c>
      <c r="D260" t="s">
        <v>504</v>
      </c>
      <c r="E260">
        <v>1</v>
      </c>
      <c r="F260" t="s">
        <v>786</v>
      </c>
    </row>
    <row r="261" spans="1:6" ht="12.75">
      <c r="A261">
        <v>49375</v>
      </c>
      <c r="B261" t="s">
        <v>749</v>
      </c>
      <c r="C261" t="s">
        <v>499</v>
      </c>
      <c r="D261" t="s">
        <v>500</v>
      </c>
      <c r="E261">
        <v>1</v>
      </c>
      <c r="F261">
        <v>1</v>
      </c>
    </row>
    <row r="262" spans="1:6" ht="12.75">
      <c r="A262">
        <v>36864</v>
      </c>
      <c r="B262" t="s">
        <v>750</v>
      </c>
      <c r="C262" t="s">
        <v>499</v>
      </c>
      <c r="D262" t="s">
        <v>500</v>
      </c>
      <c r="E262">
        <v>1</v>
      </c>
      <c r="F262" t="s">
        <v>786</v>
      </c>
    </row>
    <row r="263" spans="1:6" ht="12.75">
      <c r="A263">
        <v>51167</v>
      </c>
      <c r="B263" t="s">
        <v>413</v>
      </c>
      <c r="C263" t="s">
        <v>503</v>
      </c>
      <c r="D263" t="s">
        <v>504</v>
      </c>
      <c r="E263">
        <v>1</v>
      </c>
      <c r="F263" t="s">
        <v>786</v>
      </c>
    </row>
    <row r="264" spans="1:6" ht="12.75">
      <c r="A264">
        <v>49406</v>
      </c>
      <c r="B264" t="s">
        <v>751</v>
      </c>
      <c r="C264" t="s">
        <v>499</v>
      </c>
      <c r="D264" t="s">
        <v>500</v>
      </c>
      <c r="E264">
        <v>1</v>
      </c>
      <c r="F264">
        <v>2</v>
      </c>
    </row>
    <row r="265" spans="1:6" ht="12.75">
      <c r="A265">
        <v>49388</v>
      </c>
      <c r="B265" t="s">
        <v>752</v>
      </c>
      <c r="C265" t="s">
        <v>499</v>
      </c>
      <c r="D265" t="s">
        <v>500</v>
      </c>
      <c r="E265">
        <v>1</v>
      </c>
      <c r="F265">
        <v>2</v>
      </c>
    </row>
    <row r="266" spans="1:6" ht="12.75">
      <c r="A266">
        <v>49396</v>
      </c>
      <c r="B266" t="s">
        <v>753</v>
      </c>
      <c r="C266" t="s">
        <v>499</v>
      </c>
      <c r="D266" t="s">
        <v>500</v>
      </c>
      <c r="E266">
        <v>1</v>
      </c>
      <c r="F266">
        <v>2</v>
      </c>
    </row>
    <row r="267" spans="1:6" ht="12.75">
      <c r="A267">
        <v>49395</v>
      </c>
      <c r="B267" t="s">
        <v>754</v>
      </c>
      <c r="C267" t="s">
        <v>499</v>
      </c>
      <c r="D267" t="s">
        <v>500</v>
      </c>
      <c r="E267">
        <v>1</v>
      </c>
      <c r="F267">
        <v>2</v>
      </c>
    </row>
    <row r="268" spans="1:6" ht="12.75">
      <c r="A268">
        <v>49394</v>
      </c>
      <c r="B268" t="s">
        <v>755</v>
      </c>
      <c r="C268" t="s">
        <v>499</v>
      </c>
      <c r="D268" t="s">
        <v>500</v>
      </c>
      <c r="E268">
        <v>1</v>
      </c>
      <c r="F268" t="s">
        <v>786</v>
      </c>
    </row>
    <row r="269" spans="1:6" ht="12.75">
      <c r="A269">
        <v>48418</v>
      </c>
      <c r="B269" t="s">
        <v>414</v>
      </c>
      <c r="C269" t="s">
        <v>503</v>
      </c>
      <c r="D269" t="s">
        <v>504</v>
      </c>
      <c r="E269">
        <v>1</v>
      </c>
      <c r="F269">
        <v>1</v>
      </c>
    </row>
    <row r="270" spans="1:6" ht="12.75">
      <c r="A270">
        <v>49393</v>
      </c>
      <c r="B270" t="s">
        <v>756</v>
      </c>
      <c r="C270" t="s">
        <v>499</v>
      </c>
      <c r="D270" t="s">
        <v>500</v>
      </c>
      <c r="E270">
        <v>1</v>
      </c>
      <c r="F270" t="s">
        <v>786</v>
      </c>
    </row>
    <row r="271" spans="1:6" ht="12.75">
      <c r="A271">
        <v>48415</v>
      </c>
      <c r="B271" t="s">
        <v>415</v>
      </c>
      <c r="C271" t="s">
        <v>503</v>
      </c>
      <c r="D271" t="s">
        <v>504</v>
      </c>
      <c r="E271">
        <v>1</v>
      </c>
      <c r="F271" t="s">
        <v>786</v>
      </c>
    </row>
    <row r="272" spans="1:6" ht="12.75">
      <c r="A272">
        <v>43537</v>
      </c>
      <c r="B272" t="s">
        <v>554</v>
      </c>
      <c r="C272" t="s">
        <v>501</v>
      </c>
      <c r="D272" t="s">
        <v>502</v>
      </c>
      <c r="E272">
        <v>2</v>
      </c>
      <c r="F272" t="s">
        <v>786</v>
      </c>
    </row>
    <row r="273" spans="1:6" ht="12.75">
      <c r="A273">
        <v>51168</v>
      </c>
      <c r="B273" t="s">
        <v>416</v>
      </c>
      <c r="C273" t="s">
        <v>503</v>
      </c>
      <c r="D273" t="s">
        <v>504</v>
      </c>
      <c r="E273">
        <v>1</v>
      </c>
      <c r="F273">
        <v>2</v>
      </c>
    </row>
    <row r="274" spans="1:6" ht="12.75">
      <c r="A274">
        <v>23544</v>
      </c>
      <c r="B274" t="s">
        <v>555</v>
      </c>
      <c r="C274" t="s">
        <v>501</v>
      </c>
      <c r="D274" t="s">
        <v>502</v>
      </c>
      <c r="E274">
        <v>2</v>
      </c>
      <c r="F274" t="s">
        <v>786</v>
      </c>
    </row>
    <row r="275" spans="1:6" ht="12.75">
      <c r="A275">
        <v>43538</v>
      </c>
      <c r="B275" t="s">
        <v>417</v>
      </c>
      <c r="C275" t="s">
        <v>503</v>
      </c>
      <c r="D275" t="s">
        <v>504</v>
      </c>
      <c r="E275">
        <v>1</v>
      </c>
      <c r="F275">
        <v>1</v>
      </c>
    </row>
    <row r="276" spans="1:6" ht="12.75">
      <c r="A276">
        <v>51171</v>
      </c>
      <c r="B276" t="s">
        <v>418</v>
      </c>
      <c r="C276" t="s">
        <v>503</v>
      </c>
      <c r="D276" t="s">
        <v>504</v>
      </c>
      <c r="E276">
        <v>1</v>
      </c>
      <c r="F276" t="s">
        <v>786</v>
      </c>
    </row>
    <row r="277" spans="1:6" ht="12.75">
      <c r="A277">
        <v>41019</v>
      </c>
      <c r="B277" t="s">
        <v>419</v>
      </c>
      <c r="C277" t="s">
        <v>503</v>
      </c>
      <c r="D277" t="s">
        <v>504</v>
      </c>
      <c r="E277">
        <v>2</v>
      </c>
      <c r="F277" t="s">
        <v>786</v>
      </c>
    </row>
    <row r="278" spans="1:6" ht="12.75">
      <c r="A278">
        <v>43160</v>
      </c>
      <c r="B278" t="s">
        <v>556</v>
      </c>
      <c r="C278" t="s">
        <v>501</v>
      </c>
      <c r="D278" t="s">
        <v>502</v>
      </c>
      <c r="E278">
        <v>2</v>
      </c>
      <c r="F278">
        <v>2</v>
      </c>
    </row>
    <row r="279" spans="1:6" ht="12.75">
      <c r="A279">
        <v>51155</v>
      </c>
      <c r="B279" t="s">
        <v>420</v>
      </c>
      <c r="C279" t="s">
        <v>503</v>
      </c>
      <c r="D279" t="s">
        <v>504</v>
      </c>
      <c r="E279">
        <v>1</v>
      </c>
      <c r="F279">
        <v>1</v>
      </c>
    </row>
    <row r="280" spans="1:6" ht="12.75">
      <c r="A280">
        <v>49391</v>
      </c>
      <c r="B280" t="s">
        <v>757</v>
      </c>
      <c r="C280" t="s">
        <v>499</v>
      </c>
      <c r="D280" t="s">
        <v>500</v>
      </c>
      <c r="E280">
        <v>1</v>
      </c>
      <c r="F280">
        <v>1</v>
      </c>
    </row>
    <row r="281" spans="1:6" ht="12.75">
      <c r="A281">
        <v>32608</v>
      </c>
      <c r="B281" t="s">
        <v>557</v>
      </c>
      <c r="C281" t="s">
        <v>501</v>
      </c>
      <c r="D281" t="s">
        <v>502</v>
      </c>
      <c r="E281">
        <v>2</v>
      </c>
      <c r="F281">
        <v>1</v>
      </c>
    </row>
    <row r="282" spans="1:6" ht="12.75">
      <c r="A282">
        <v>50497</v>
      </c>
      <c r="B282" t="s">
        <v>758</v>
      </c>
      <c r="C282" t="s">
        <v>499</v>
      </c>
      <c r="D282" t="s">
        <v>500</v>
      </c>
      <c r="E282">
        <v>1</v>
      </c>
      <c r="F282" t="s">
        <v>786</v>
      </c>
    </row>
    <row r="283" spans="1:6" ht="12.75">
      <c r="A283">
        <v>22695</v>
      </c>
      <c r="B283" t="s">
        <v>558</v>
      </c>
      <c r="C283" t="s">
        <v>501</v>
      </c>
      <c r="D283" t="s">
        <v>502</v>
      </c>
      <c r="E283">
        <v>2</v>
      </c>
      <c r="F283" t="s">
        <v>786</v>
      </c>
    </row>
    <row r="284" spans="1:6" ht="12.75">
      <c r="A284">
        <v>43162</v>
      </c>
      <c r="B284" t="s">
        <v>759</v>
      </c>
      <c r="C284" t="s">
        <v>499</v>
      </c>
      <c r="D284" t="s">
        <v>500</v>
      </c>
      <c r="E284">
        <v>1</v>
      </c>
      <c r="F284">
        <v>2</v>
      </c>
    </row>
    <row r="285" spans="1:6" ht="12.75">
      <c r="A285">
        <v>47119</v>
      </c>
      <c r="B285" t="s">
        <v>559</v>
      </c>
      <c r="C285" t="s">
        <v>501</v>
      </c>
      <c r="D285" t="s">
        <v>502</v>
      </c>
      <c r="E285">
        <v>2</v>
      </c>
      <c r="F285">
        <v>1</v>
      </c>
    </row>
    <row r="286" spans="1:6" ht="12.75">
      <c r="A286">
        <v>49405</v>
      </c>
      <c r="B286" t="s">
        <v>760</v>
      </c>
      <c r="C286" t="s">
        <v>499</v>
      </c>
      <c r="D286" t="s">
        <v>500</v>
      </c>
      <c r="E286">
        <v>1</v>
      </c>
      <c r="F286">
        <v>2</v>
      </c>
    </row>
    <row r="287" spans="1:6" ht="12.75">
      <c r="A287">
        <v>51164</v>
      </c>
      <c r="B287" t="s">
        <v>421</v>
      </c>
      <c r="C287" t="s">
        <v>503</v>
      </c>
      <c r="D287" t="s">
        <v>504</v>
      </c>
      <c r="E287">
        <v>1</v>
      </c>
      <c r="F287" t="s">
        <v>786</v>
      </c>
    </row>
    <row r="288" spans="1:6" ht="12.75">
      <c r="A288">
        <v>26697</v>
      </c>
      <c r="B288" t="s">
        <v>761</v>
      </c>
      <c r="C288" t="s">
        <v>499</v>
      </c>
      <c r="D288" t="s">
        <v>500</v>
      </c>
      <c r="E288">
        <v>1</v>
      </c>
      <c r="F288" t="s">
        <v>786</v>
      </c>
    </row>
    <row r="289" spans="1:6" ht="12.75">
      <c r="A289">
        <v>47426</v>
      </c>
      <c r="B289" t="s">
        <v>645</v>
      </c>
      <c r="C289" t="s">
        <v>499</v>
      </c>
      <c r="D289" t="s">
        <v>500</v>
      </c>
      <c r="E289">
        <v>1</v>
      </c>
      <c r="F289">
        <v>2</v>
      </c>
    </row>
    <row r="290" spans="1:6" ht="12.75">
      <c r="A290">
        <v>49408</v>
      </c>
      <c r="B290" t="s">
        <v>646</v>
      </c>
      <c r="C290" t="s">
        <v>499</v>
      </c>
      <c r="D290" t="s">
        <v>500</v>
      </c>
      <c r="E290">
        <v>1</v>
      </c>
      <c r="F290">
        <v>2</v>
      </c>
    </row>
    <row r="291" spans="1:6" ht="12.75">
      <c r="A291">
        <v>43550</v>
      </c>
      <c r="B291" t="s">
        <v>422</v>
      </c>
      <c r="C291" t="s">
        <v>503</v>
      </c>
      <c r="D291" t="s">
        <v>504</v>
      </c>
      <c r="E291">
        <v>2</v>
      </c>
      <c r="F291" t="s">
        <v>786</v>
      </c>
    </row>
    <row r="292" spans="1:6" ht="12.75">
      <c r="A292">
        <v>40633</v>
      </c>
      <c r="B292" t="s">
        <v>647</v>
      </c>
      <c r="C292" t="s">
        <v>499</v>
      </c>
      <c r="D292" t="s">
        <v>500</v>
      </c>
      <c r="E292">
        <v>1</v>
      </c>
      <c r="F292">
        <v>2</v>
      </c>
    </row>
    <row r="293" spans="1:6" ht="12.75">
      <c r="A293">
        <v>49412</v>
      </c>
      <c r="B293" t="s">
        <v>648</v>
      </c>
      <c r="C293" t="s">
        <v>499</v>
      </c>
      <c r="D293" t="s">
        <v>500</v>
      </c>
      <c r="E293">
        <v>1</v>
      </c>
      <c r="F293">
        <v>2</v>
      </c>
    </row>
    <row r="294" spans="1:6" ht="12.75">
      <c r="A294">
        <v>49373</v>
      </c>
      <c r="B294" t="s">
        <v>649</v>
      </c>
      <c r="C294" t="s">
        <v>499</v>
      </c>
      <c r="D294" t="s">
        <v>500</v>
      </c>
      <c r="E294">
        <v>1</v>
      </c>
      <c r="F294">
        <v>2</v>
      </c>
    </row>
    <row r="295" spans="1:6" ht="12.75">
      <c r="A295">
        <v>51162</v>
      </c>
      <c r="B295" t="s">
        <v>423</v>
      </c>
      <c r="C295" t="s">
        <v>503</v>
      </c>
      <c r="D295" t="s">
        <v>504</v>
      </c>
      <c r="E295">
        <v>1</v>
      </c>
      <c r="F295">
        <v>1</v>
      </c>
    </row>
    <row r="296" spans="1:6" ht="12.75">
      <c r="A296">
        <v>51161</v>
      </c>
      <c r="B296" t="s">
        <v>424</v>
      </c>
      <c r="C296" t="s">
        <v>503</v>
      </c>
      <c r="D296" t="s">
        <v>504</v>
      </c>
      <c r="E296">
        <v>1</v>
      </c>
      <c r="F296">
        <v>1</v>
      </c>
    </row>
    <row r="297" spans="1:6" ht="12.75">
      <c r="A297">
        <v>50191</v>
      </c>
      <c r="B297" t="s">
        <v>425</v>
      </c>
      <c r="C297" t="s">
        <v>503</v>
      </c>
      <c r="D297" t="s">
        <v>504</v>
      </c>
      <c r="E297">
        <v>1</v>
      </c>
      <c r="F297">
        <v>1</v>
      </c>
    </row>
    <row r="298" spans="1:6" ht="12.75">
      <c r="A298">
        <v>24784</v>
      </c>
      <c r="B298" t="s">
        <v>560</v>
      </c>
      <c r="C298" t="s">
        <v>501</v>
      </c>
      <c r="D298" t="s">
        <v>502</v>
      </c>
      <c r="E298">
        <v>2</v>
      </c>
      <c r="F298" t="s">
        <v>786</v>
      </c>
    </row>
    <row r="299" spans="1:6" ht="12.75">
      <c r="A299">
        <v>49365</v>
      </c>
      <c r="B299" t="s">
        <v>650</v>
      </c>
      <c r="C299" t="s">
        <v>499</v>
      </c>
      <c r="D299" t="s">
        <v>500</v>
      </c>
      <c r="E299">
        <v>1</v>
      </c>
      <c r="F299">
        <v>2</v>
      </c>
    </row>
    <row r="300" spans="1:6" ht="12.75">
      <c r="A300">
        <v>43193</v>
      </c>
      <c r="B300" t="s">
        <v>561</v>
      </c>
      <c r="C300" t="s">
        <v>501</v>
      </c>
      <c r="D300" t="s">
        <v>502</v>
      </c>
      <c r="E300">
        <v>2</v>
      </c>
      <c r="F300">
        <v>2</v>
      </c>
    </row>
    <row r="301" spans="1:6" ht="12.75">
      <c r="A301">
        <v>49367</v>
      </c>
      <c r="B301" t="s">
        <v>651</v>
      </c>
      <c r="C301" t="s">
        <v>499</v>
      </c>
      <c r="D301" t="s">
        <v>500</v>
      </c>
      <c r="E301">
        <v>1</v>
      </c>
      <c r="F301">
        <v>1</v>
      </c>
    </row>
    <row r="302" spans="1:6" ht="12.75">
      <c r="A302">
        <v>51160</v>
      </c>
      <c r="B302" t="s">
        <v>426</v>
      </c>
      <c r="C302" t="s">
        <v>503</v>
      </c>
      <c r="D302" t="s">
        <v>504</v>
      </c>
      <c r="E302">
        <v>1</v>
      </c>
      <c r="F302">
        <v>1</v>
      </c>
    </row>
    <row r="303" spans="1:6" ht="12.75">
      <c r="A303">
        <v>48163</v>
      </c>
      <c r="B303" t="s">
        <v>652</v>
      </c>
      <c r="C303" t="s">
        <v>499</v>
      </c>
      <c r="D303" t="s">
        <v>500</v>
      </c>
      <c r="E303">
        <v>1</v>
      </c>
      <c r="F303" t="s">
        <v>786</v>
      </c>
    </row>
    <row r="304" spans="1:6" ht="12.75">
      <c r="A304">
        <v>49370</v>
      </c>
      <c r="B304" t="s">
        <v>653</v>
      </c>
      <c r="C304" t="s">
        <v>499</v>
      </c>
      <c r="D304" t="s">
        <v>500</v>
      </c>
      <c r="E304">
        <v>1</v>
      </c>
      <c r="F304" t="s">
        <v>786</v>
      </c>
    </row>
    <row r="305" spans="1:6" ht="12.75">
      <c r="A305">
        <v>48398</v>
      </c>
      <c r="B305" t="s">
        <v>654</v>
      </c>
      <c r="C305" t="s">
        <v>499</v>
      </c>
      <c r="D305" t="s">
        <v>500</v>
      </c>
      <c r="E305">
        <v>1</v>
      </c>
      <c r="F305" t="s">
        <v>786</v>
      </c>
    </row>
    <row r="306" spans="1:6" ht="12.75">
      <c r="A306">
        <v>41893</v>
      </c>
      <c r="B306" t="s">
        <v>563</v>
      </c>
      <c r="C306" t="s">
        <v>503</v>
      </c>
      <c r="D306" t="s">
        <v>504</v>
      </c>
      <c r="E306">
        <v>1</v>
      </c>
      <c r="F306" t="s">
        <v>786</v>
      </c>
    </row>
    <row r="307" spans="1:6" ht="12.75">
      <c r="A307">
        <v>40623</v>
      </c>
      <c r="B307" t="s">
        <v>562</v>
      </c>
      <c r="C307" t="s">
        <v>501</v>
      </c>
      <c r="D307" t="s">
        <v>502</v>
      </c>
      <c r="E307">
        <v>2</v>
      </c>
      <c r="F307">
        <v>2</v>
      </c>
    </row>
    <row r="308" spans="1:6" ht="12.75">
      <c r="A308">
        <v>50204</v>
      </c>
      <c r="B308" t="s">
        <v>564</v>
      </c>
      <c r="C308" t="s">
        <v>503</v>
      </c>
      <c r="D308" t="s">
        <v>504</v>
      </c>
      <c r="E308">
        <v>1</v>
      </c>
      <c r="F308">
        <v>2</v>
      </c>
    </row>
    <row r="309" spans="1:6" ht="12.75">
      <c r="A309">
        <v>49362</v>
      </c>
      <c r="B309" t="s">
        <v>538</v>
      </c>
      <c r="C309" t="s">
        <v>499</v>
      </c>
      <c r="D309" t="s">
        <v>500</v>
      </c>
      <c r="E309">
        <v>1</v>
      </c>
      <c r="F309">
        <v>2</v>
      </c>
    </row>
    <row r="310" spans="1:6" ht="12.75">
      <c r="A310">
        <v>50502</v>
      </c>
      <c r="B310" t="s">
        <v>539</v>
      </c>
      <c r="C310" t="s">
        <v>499</v>
      </c>
      <c r="D310" t="s">
        <v>500</v>
      </c>
      <c r="E310">
        <v>1</v>
      </c>
      <c r="F310">
        <v>2</v>
      </c>
    </row>
    <row r="311" spans="1:6" ht="12.75">
      <c r="A311">
        <v>44633</v>
      </c>
      <c r="B311" t="s">
        <v>565</v>
      </c>
      <c r="C311" t="s">
        <v>503</v>
      </c>
      <c r="D311" t="s">
        <v>504</v>
      </c>
      <c r="E311">
        <v>2</v>
      </c>
      <c r="F311">
        <v>1</v>
      </c>
    </row>
    <row r="312" spans="1:6" ht="12.75">
      <c r="A312">
        <v>50515</v>
      </c>
      <c r="B312" t="s">
        <v>566</v>
      </c>
      <c r="C312" t="s">
        <v>503</v>
      </c>
      <c r="D312" t="s">
        <v>504</v>
      </c>
      <c r="E312">
        <v>1</v>
      </c>
      <c r="F312">
        <v>1</v>
      </c>
    </row>
    <row r="313" spans="1:6" ht="12.75">
      <c r="A313">
        <v>43495</v>
      </c>
      <c r="B313" t="s">
        <v>540</v>
      </c>
      <c r="C313" t="s">
        <v>499</v>
      </c>
      <c r="D313" t="s">
        <v>500</v>
      </c>
      <c r="E313">
        <v>1</v>
      </c>
      <c r="F313">
        <v>2</v>
      </c>
    </row>
    <row r="314" spans="1:6" ht="12.75">
      <c r="A314">
        <v>43507</v>
      </c>
      <c r="B314" t="s">
        <v>541</v>
      </c>
      <c r="C314" t="s">
        <v>499</v>
      </c>
      <c r="D314" t="s">
        <v>500</v>
      </c>
      <c r="E314">
        <v>1</v>
      </c>
      <c r="F314" t="s">
        <v>786</v>
      </c>
    </row>
    <row r="315" spans="1:6" ht="12.75">
      <c r="A315">
        <v>43510</v>
      </c>
      <c r="B315" t="s">
        <v>567</v>
      </c>
      <c r="C315" t="s">
        <v>503</v>
      </c>
      <c r="D315" t="s">
        <v>504</v>
      </c>
      <c r="E315">
        <v>2</v>
      </c>
      <c r="F315">
        <v>2</v>
      </c>
    </row>
    <row r="316" spans="1:6" ht="12.75">
      <c r="A316">
        <v>39407</v>
      </c>
      <c r="B316" t="s">
        <v>542</v>
      </c>
      <c r="C316" t="s">
        <v>499</v>
      </c>
      <c r="D316" t="s">
        <v>500</v>
      </c>
      <c r="E316">
        <v>1</v>
      </c>
      <c r="F316" t="s">
        <v>786</v>
      </c>
    </row>
    <row r="317" spans="1:6" ht="12.75">
      <c r="A317">
        <v>51147</v>
      </c>
      <c r="B317" t="s">
        <v>568</v>
      </c>
      <c r="C317" t="s">
        <v>503</v>
      </c>
      <c r="D317" t="s">
        <v>504</v>
      </c>
      <c r="E317">
        <v>1</v>
      </c>
      <c r="F317">
        <v>1</v>
      </c>
    </row>
    <row r="318" spans="1:6" ht="12.75">
      <c r="A318">
        <v>43511</v>
      </c>
      <c r="B318" t="s">
        <v>569</v>
      </c>
      <c r="C318" t="s">
        <v>503</v>
      </c>
      <c r="D318" t="s">
        <v>504</v>
      </c>
      <c r="E318">
        <v>2</v>
      </c>
      <c r="F318">
        <v>2</v>
      </c>
    </row>
    <row r="319" spans="1:6" ht="12.75">
      <c r="A319">
        <v>41829</v>
      </c>
      <c r="B319" t="s">
        <v>680</v>
      </c>
      <c r="C319" t="s">
        <v>501</v>
      </c>
      <c r="D319" t="s">
        <v>502</v>
      </c>
      <c r="E319">
        <v>2</v>
      </c>
      <c r="F319" t="s">
        <v>786</v>
      </c>
    </row>
    <row r="320" spans="1:6" ht="12.75">
      <c r="A320">
        <v>42215</v>
      </c>
      <c r="B320" t="s">
        <v>681</v>
      </c>
      <c r="C320" t="s">
        <v>501</v>
      </c>
      <c r="D320" t="s">
        <v>502</v>
      </c>
      <c r="E320">
        <v>2</v>
      </c>
      <c r="F320">
        <v>1</v>
      </c>
    </row>
    <row r="321" spans="1:6" ht="12.75">
      <c r="A321">
        <v>49419</v>
      </c>
      <c r="B321" t="s">
        <v>543</v>
      </c>
      <c r="C321" t="s">
        <v>499</v>
      </c>
      <c r="D321" t="s">
        <v>500</v>
      </c>
      <c r="E321">
        <v>1</v>
      </c>
      <c r="F321">
        <v>2</v>
      </c>
    </row>
    <row r="322" spans="1:6" ht="12.75">
      <c r="A322">
        <v>51156</v>
      </c>
      <c r="B322" t="s">
        <v>570</v>
      </c>
      <c r="C322" t="s">
        <v>503</v>
      </c>
      <c r="D322" t="s">
        <v>504</v>
      </c>
      <c r="E322">
        <v>1</v>
      </c>
      <c r="F322">
        <v>2</v>
      </c>
    </row>
    <row r="323" spans="1:6" ht="12.75">
      <c r="A323">
        <v>32652</v>
      </c>
      <c r="B323" t="s">
        <v>682</v>
      </c>
      <c r="C323" t="s">
        <v>501</v>
      </c>
      <c r="D323" t="s">
        <v>502</v>
      </c>
      <c r="E323">
        <v>2</v>
      </c>
      <c r="F323">
        <v>2</v>
      </c>
    </row>
    <row r="324" spans="1:6" ht="12.75">
      <c r="A324">
        <v>51165</v>
      </c>
      <c r="B324" t="s">
        <v>571</v>
      </c>
      <c r="C324" t="s">
        <v>503</v>
      </c>
      <c r="D324" t="s">
        <v>504</v>
      </c>
      <c r="E324">
        <v>1</v>
      </c>
      <c r="F324">
        <v>1</v>
      </c>
    </row>
    <row r="325" spans="1:6" ht="12.75">
      <c r="A325">
        <v>49416</v>
      </c>
      <c r="B325" t="s">
        <v>544</v>
      </c>
      <c r="C325" t="s">
        <v>499</v>
      </c>
      <c r="D325" t="s">
        <v>500</v>
      </c>
      <c r="E325">
        <v>1</v>
      </c>
      <c r="F325" t="s">
        <v>786</v>
      </c>
    </row>
    <row r="326" spans="1:6" ht="12.75">
      <c r="A326">
        <v>47052</v>
      </c>
      <c r="B326" t="s">
        <v>683</v>
      </c>
      <c r="C326" t="s">
        <v>501</v>
      </c>
      <c r="D326" t="s">
        <v>502</v>
      </c>
      <c r="E326">
        <v>2</v>
      </c>
      <c r="F326">
        <v>1</v>
      </c>
    </row>
    <row r="327" spans="1:6" ht="12.75">
      <c r="A327">
        <v>41834</v>
      </c>
      <c r="B327" t="s">
        <v>545</v>
      </c>
      <c r="C327" t="s">
        <v>499</v>
      </c>
      <c r="D327" t="s">
        <v>500</v>
      </c>
      <c r="E327">
        <v>1</v>
      </c>
      <c r="F327" t="s">
        <v>786</v>
      </c>
    </row>
    <row r="328" spans="1:6" ht="12.75">
      <c r="A328">
        <v>43177</v>
      </c>
      <c r="B328" t="s">
        <v>684</v>
      </c>
      <c r="C328" t="s">
        <v>501</v>
      </c>
      <c r="D328" t="s">
        <v>502</v>
      </c>
      <c r="E328">
        <v>2</v>
      </c>
      <c r="F328" t="s">
        <v>786</v>
      </c>
    </row>
    <row r="329" spans="1:6" ht="12.75">
      <c r="A329">
        <v>49417</v>
      </c>
      <c r="B329" t="s">
        <v>546</v>
      </c>
      <c r="C329" t="s">
        <v>499</v>
      </c>
      <c r="D329" t="s">
        <v>500</v>
      </c>
      <c r="E329">
        <v>1</v>
      </c>
      <c r="F329">
        <v>2</v>
      </c>
    </row>
    <row r="330" spans="1:6" ht="12.75">
      <c r="A330">
        <v>40613</v>
      </c>
      <c r="B330" t="s">
        <v>685</v>
      </c>
      <c r="C330" t="s">
        <v>501</v>
      </c>
      <c r="D330" t="s">
        <v>502</v>
      </c>
      <c r="E330">
        <v>2</v>
      </c>
      <c r="F330">
        <v>1</v>
      </c>
    </row>
    <row r="331" spans="1:6" ht="12.75">
      <c r="A331">
        <v>49386</v>
      </c>
      <c r="B331" t="s">
        <v>547</v>
      </c>
      <c r="C331" t="s">
        <v>499</v>
      </c>
      <c r="D331" t="s">
        <v>500</v>
      </c>
      <c r="E331">
        <v>1</v>
      </c>
      <c r="F331">
        <v>2</v>
      </c>
    </row>
    <row r="332" spans="1:6" ht="12.75">
      <c r="A332">
        <v>44157</v>
      </c>
      <c r="B332" t="s">
        <v>548</v>
      </c>
      <c r="C332" t="s">
        <v>499</v>
      </c>
      <c r="D332" t="s">
        <v>500</v>
      </c>
      <c r="E332">
        <v>1</v>
      </c>
      <c r="F332" t="s">
        <v>786</v>
      </c>
    </row>
    <row r="333" spans="1:6" ht="12.75">
      <c r="A333">
        <v>51157</v>
      </c>
      <c r="B333" t="s">
        <v>572</v>
      </c>
      <c r="C333" t="s">
        <v>503</v>
      </c>
      <c r="D333" t="s">
        <v>504</v>
      </c>
      <c r="E333">
        <v>1</v>
      </c>
      <c r="F333">
        <v>1</v>
      </c>
    </row>
    <row r="334" spans="1:6" ht="12.75">
      <c r="A334">
        <v>47118</v>
      </c>
      <c r="B334" t="s">
        <v>665</v>
      </c>
      <c r="C334" t="s">
        <v>499</v>
      </c>
      <c r="D334" t="s">
        <v>500</v>
      </c>
      <c r="E334">
        <v>1</v>
      </c>
      <c r="F334">
        <v>1</v>
      </c>
    </row>
    <row r="335" spans="1:6" ht="12.75">
      <c r="A335">
        <v>49384</v>
      </c>
      <c r="B335" t="s">
        <v>666</v>
      </c>
      <c r="C335" t="s">
        <v>499</v>
      </c>
      <c r="D335" t="s">
        <v>500</v>
      </c>
      <c r="E335">
        <v>1</v>
      </c>
      <c r="F335">
        <v>2</v>
      </c>
    </row>
    <row r="336" spans="1:6" ht="12.75">
      <c r="A336">
        <v>41044</v>
      </c>
      <c r="B336" t="s">
        <v>686</v>
      </c>
      <c r="C336" t="s">
        <v>501</v>
      </c>
      <c r="D336" t="s">
        <v>502</v>
      </c>
      <c r="E336">
        <v>2</v>
      </c>
      <c r="F336" t="s">
        <v>786</v>
      </c>
    </row>
    <row r="337" spans="1:6" ht="12.75">
      <c r="A337">
        <v>51172</v>
      </c>
      <c r="B337" t="s">
        <v>573</v>
      </c>
      <c r="C337" t="s">
        <v>503</v>
      </c>
      <c r="D337" t="s">
        <v>504</v>
      </c>
      <c r="E337">
        <v>1</v>
      </c>
      <c r="F337" t="s">
        <v>786</v>
      </c>
    </row>
    <row r="338" spans="1:6" ht="12.75">
      <c r="A338">
        <v>47085</v>
      </c>
      <c r="B338" t="s">
        <v>687</v>
      </c>
      <c r="C338" t="s">
        <v>501</v>
      </c>
      <c r="D338" t="s">
        <v>502</v>
      </c>
      <c r="E338">
        <v>2</v>
      </c>
      <c r="F338">
        <v>1</v>
      </c>
    </row>
    <row r="339" spans="1:6" ht="12.75">
      <c r="A339">
        <v>33082</v>
      </c>
      <c r="B339" t="s">
        <v>667</v>
      </c>
      <c r="C339" t="s">
        <v>499</v>
      </c>
      <c r="D339" t="s">
        <v>500</v>
      </c>
      <c r="E339">
        <v>1</v>
      </c>
      <c r="F339" t="s">
        <v>786</v>
      </c>
    </row>
    <row r="340" spans="1:6" ht="12.75">
      <c r="A340">
        <v>49381</v>
      </c>
      <c r="B340" t="s">
        <v>668</v>
      </c>
      <c r="C340" t="s">
        <v>499</v>
      </c>
      <c r="D340" t="s">
        <v>500</v>
      </c>
      <c r="E340">
        <v>1</v>
      </c>
      <c r="F340">
        <v>1</v>
      </c>
    </row>
    <row r="341" spans="1:6" ht="12.75">
      <c r="A341">
        <v>50514</v>
      </c>
      <c r="B341" t="s">
        <v>574</v>
      </c>
      <c r="C341" t="s">
        <v>503</v>
      </c>
      <c r="D341" t="s">
        <v>504</v>
      </c>
      <c r="E341">
        <v>1</v>
      </c>
      <c r="F341" t="s">
        <v>786</v>
      </c>
    </row>
    <row r="342" spans="1:6" ht="12.75">
      <c r="A342">
        <v>47088</v>
      </c>
      <c r="B342" t="s">
        <v>669</v>
      </c>
      <c r="C342" t="s">
        <v>499</v>
      </c>
      <c r="D342" t="s">
        <v>500</v>
      </c>
      <c r="E342">
        <v>1</v>
      </c>
      <c r="F342">
        <v>2</v>
      </c>
    </row>
    <row r="343" spans="1:6" ht="12.75">
      <c r="A343">
        <v>49380</v>
      </c>
      <c r="B343" t="s">
        <v>670</v>
      </c>
      <c r="C343" t="s">
        <v>499</v>
      </c>
      <c r="D343" t="s">
        <v>500</v>
      </c>
      <c r="E343">
        <v>1</v>
      </c>
      <c r="F343">
        <v>2</v>
      </c>
    </row>
    <row r="344" spans="1:6" ht="12.75">
      <c r="A344">
        <v>49377</v>
      </c>
      <c r="B344" t="s">
        <v>671</v>
      </c>
      <c r="C344" t="s">
        <v>499</v>
      </c>
      <c r="D344" t="s">
        <v>500</v>
      </c>
      <c r="E344">
        <v>1</v>
      </c>
      <c r="F344">
        <v>2</v>
      </c>
    </row>
    <row r="345" spans="1:6" ht="12.75">
      <c r="A345">
        <v>48400</v>
      </c>
      <c r="B345" t="s">
        <v>328</v>
      </c>
      <c r="C345" t="s">
        <v>503</v>
      </c>
      <c r="D345" t="s">
        <v>504</v>
      </c>
      <c r="E345">
        <v>1</v>
      </c>
      <c r="F345" t="s">
        <v>786</v>
      </c>
    </row>
    <row r="346" spans="1:6" ht="12.75">
      <c r="A346">
        <v>42098</v>
      </c>
      <c r="B346" t="s">
        <v>688</v>
      </c>
      <c r="C346" t="s">
        <v>501</v>
      </c>
      <c r="D346" t="s">
        <v>502</v>
      </c>
      <c r="E346">
        <v>2</v>
      </c>
      <c r="F346">
        <v>2</v>
      </c>
    </row>
    <row r="347" spans="1:6" ht="12.75">
      <c r="A347">
        <v>49368</v>
      </c>
      <c r="B347" t="s">
        <v>672</v>
      </c>
      <c r="C347" t="s">
        <v>499</v>
      </c>
      <c r="D347" t="s">
        <v>500</v>
      </c>
      <c r="E347">
        <v>1</v>
      </c>
      <c r="F347">
        <v>2</v>
      </c>
    </row>
    <row r="348" spans="1:6" ht="12.75">
      <c r="A348">
        <v>49364</v>
      </c>
      <c r="B348" t="s">
        <v>673</v>
      </c>
      <c r="C348" t="s">
        <v>499</v>
      </c>
      <c r="D348" t="s">
        <v>500</v>
      </c>
      <c r="E348">
        <v>1</v>
      </c>
      <c r="F348">
        <v>1</v>
      </c>
    </row>
    <row r="349" spans="1:6" ht="12.75">
      <c r="A349">
        <v>48404</v>
      </c>
      <c r="B349" t="s">
        <v>674</v>
      </c>
      <c r="C349" t="s">
        <v>499</v>
      </c>
      <c r="D349" t="s">
        <v>500</v>
      </c>
      <c r="E349">
        <v>1</v>
      </c>
      <c r="F349">
        <v>1</v>
      </c>
    </row>
    <row r="350" spans="1:6" ht="12.75">
      <c r="A350">
        <v>42211</v>
      </c>
      <c r="B350" t="s">
        <v>329</v>
      </c>
      <c r="C350" t="s">
        <v>503</v>
      </c>
      <c r="D350" t="s">
        <v>504</v>
      </c>
      <c r="E350">
        <v>2</v>
      </c>
      <c r="F350">
        <v>2</v>
      </c>
    </row>
    <row r="351" spans="1:6" ht="12.75">
      <c r="A351">
        <v>43184</v>
      </c>
      <c r="B351" t="s">
        <v>689</v>
      </c>
      <c r="C351" t="s">
        <v>501</v>
      </c>
      <c r="D351" t="s">
        <v>502</v>
      </c>
      <c r="E351">
        <v>2</v>
      </c>
      <c r="F351">
        <v>2</v>
      </c>
    </row>
    <row r="352" spans="1:6" ht="12.75">
      <c r="A352">
        <v>49363</v>
      </c>
      <c r="B352" t="s">
        <v>675</v>
      </c>
      <c r="C352" t="s">
        <v>499</v>
      </c>
      <c r="D352" t="s">
        <v>500</v>
      </c>
      <c r="E352">
        <v>1</v>
      </c>
      <c r="F352">
        <v>2</v>
      </c>
    </row>
    <row r="353" spans="1:6" ht="12.75">
      <c r="A353">
        <v>47072</v>
      </c>
      <c r="B353" t="s">
        <v>575</v>
      </c>
      <c r="C353" t="s">
        <v>501</v>
      </c>
      <c r="D353" t="s">
        <v>502</v>
      </c>
      <c r="E353">
        <v>2</v>
      </c>
      <c r="F353">
        <v>1</v>
      </c>
    </row>
    <row r="354" spans="1:6" ht="12.75">
      <c r="A354">
        <v>47412</v>
      </c>
      <c r="B354" t="s">
        <v>330</v>
      </c>
      <c r="C354" t="s">
        <v>503</v>
      </c>
      <c r="D354" t="s">
        <v>504</v>
      </c>
      <c r="E354">
        <v>1</v>
      </c>
      <c r="F354" t="s">
        <v>786</v>
      </c>
    </row>
    <row r="355" spans="1:6" ht="12.75">
      <c r="A355">
        <v>47069</v>
      </c>
      <c r="B355" t="s">
        <v>676</v>
      </c>
      <c r="C355" t="s">
        <v>499</v>
      </c>
      <c r="D355" t="s">
        <v>500</v>
      </c>
      <c r="E355">
        <v>1</v>
      </c>
      <c r="F355">
        <v>1</v>
      </c>
    </row>
    <row r="356" spans="1:6" ht="12.75">
      <c r="A356">
        <v>35366</v>
      </c>
      <c r="B356" t="s">
        <v>677</v>
      </c>
      <c r="C356" t="s">
        <v>499</v>
      </c>
      <c r="D356" t="s">
        <v>500</v>
      </c>
      <c r="E356">
        <v>1</v>
      </c>
      <c r="F356" t="s">
        <v>786</v>
      </c>
    </row>
    <row r="357" spans="1:6" ht="12.75">
      <c r="A357">
        <v>43508</v>
      </c>
      <c r="B357" t="s">
        <v>678</v>
      </c>
      <c r="C357" t="s">
        <v>499</v>
      </c>
      <c r="D357" t="s">
        <v>500</v>
      </c>
      <c r="E357">
        <v>1</v>
      </c>
      <c r="F357">
        <v>2</v>
      </c>
    </row>
    <row r="358" spans="1:6" ht="12.75">
      <c r="A358">
        <v>22721</v>
      </c>
      <c r="B358" t="s">
        <v>679</v>
      </c>
      <c r="C358" t="s">
        <v>499</v>
      </c>
      <c r="D358" t="s">
        <v>500</v>
      </c>
      <c r="E358">
        <v>1</v>
      </c>
      <c r="F358" t="s">
        <v>786</v>
      </c>
    </row>
    <row r="359" spans="1:6" ht="12.75">
      <c r="A359">
        <v>47089</v>
      </c>
      <c r="B359" t="s">
        <v>576</v>
      </c>
      <c r="C359" t="s">
        <v>501</v>
      </c>
      <c r="D359" t="s">
        <v>502</v>
      </c>
      <c r="E359">
        <v>2</v>
      </c>
      <c r="F359">
        <v>1</v>
      </c>
    </row>
    <row r="360" spans="1:6" ht="12.75">
      <c r="A360">
        <v>41053</v>
      </c>
      <c r="B360" t="s">
        <v>331</v>
      </c>
      <c r="C360" t="s">
        <v>503</v>
      </c>
      <c r="D360" t="s">
        <v>504</v>
      </c>
      <c r="E360">
        <v>1</v>
      </c>
      <c r="F360">
        <v>1</v>
      </c>
    </row>
    <row r="361" spans="1:6" ht="12.75">
      <c r="A361">
        <v>50202</v>
      </c>
      <c r="B361" t="s">
        <v>332</v>
      </c>
      <c r="C361" t="s">
        <v>503</v>
      </c>
      <c r="D361" t="s">
        <v>504</v>
      </c>
      <c r="E361">
        <v>1</v>
      </c>
      <c r="F361">
        <v>2</v>
      </c>
    </row>
    <row r="362" spans="1:6" ht="12.75">
      <c r="A362">
        <v>49410</v>
      </c>
      <c r="B362" t="s">
        <v>799</v>
      </c>
      <c r="C362" t="s">
        <v>499</v>
      </c>
      <c r="D362" t="s">
        <v>500</v>
      </c>
      <c r="E362">
        <v>1</v>
      </c>
      <c r="F362">
        <v>1</v>
      </c>
    </row>
    <row r="363" spans="1:6" ht="12.75">
      <c r="A363">
        <v>38055</v>
      </c>
      <c r="B363" t="s">
        <v>577</v>
      </c>
      <c r="C363" t="s">
        <v>501</v>
      </c>
      <c r="D363" t="s">
        <v>502</v>
      </c>
      <c r="E363">
        <v>2</v>
      </c>
      <c r="F363">
        <v>1</v>
      </c>
    </row>
    <row r="364" spans="1:6" ht="12.75">
      <c r="A364">
        <v>47081</v>
      </c>
      <c r="B364" t="s">
        <v>800</v>
      </c>
      <c r="C364" t="s">
        <v>499</v>
      </c>
      <c r="D364" t="s">
        <v>500</v>
      </c>
      <c r="E364">
        <v>1</v>
      </c>
      <c r="F364" t="s">
        <v>786</v>
      </c>
    </row>
    <row r="365" spans="1:6" ht="12.75">
      <c r="A365">
        <v>49407</v>
      </c>
      <c r="B365" t="s">
        <v>801</v>
      </c>
      <c r="C365" t="s">
        <v>499</v>
      </c>
      <c r="D365" t="s">
        <v>500</v>
      </c>
      <c r="E365">
        <v>1</v>
      </c>
      <c r="F365">
        <v>1</v>
      </c>
    </row>
    <row r="366" spans="1:6" ht="12.75">
      <c r="A366">
        <v>36764</v>
      </c>
      <c r="B366" t="s">
        <v>578</v>
      </c>
      <c r="C366" t="s">
        <v>501</v>
      </c>
      <c r="D366" t="s">
        <v>502</v>
      </c>
      <c r="E366">
        <v>2</v>
      </c>
      <c r="F366" t="s">
        <v>786</v>
      </c>
    </row>
    <row r="367" spans="1:6" ht="12.75">
      <c r="A367">
        <v>49404</v>
      </c>
      <c r="B367" t="s">
        <v>802</v>
      </c>
      <c r="C367" t="s">
        <v>499</v>
      </c>
      <c r="D367" t="s">
        <v>500</v>
      </c>
      <c r="E367">
        <v>1</v>
      </c>
      <c r="F367">
        <v>2</v>
      </c>
    </row>
    <row r="368" spans="1:6" ht="12.75">
      <c r="A368">
        <v>47090</v>
      </c>
      <c r="B368" t="s">
        <v>579</v>
      </c>
      <c r="C368" t="s">
        <v>501</v>
      </c>
      <c r="D368" t="s">
        <v>502</v>
      </c>
      <c r="E368">
        <v>2</v>
      </c>
      <c r="F368">
        <v>1</v>
      </c>
    </row>
    <row r="369" spans="1:6" ht="12.75">
      <c r="A369">
        <v>47084</v>
      </c>
      <c r="B369" t="s">
        <v>580</v>
      </c>
      <c r="C369" t="s">
        <v>501</v>
      </c>
      <c r="D369" t="s">
        <v>502</v>
      </c>
      <c r="E369">
        <v>2</v>
      </c>
      <c r="F369">
        <v>1</v>
      </c>
    </row>
    <row r="370" spans="1:6" ht="12.75">
      <c r="A370">
        <v>43186</v>
      </c>
      <c r="B370" t="s">
        <v>803</v>
      </c>
      <c r="C370" t="s">
        <v>499</v>
      </c>
      <c r="D370" t="s">
        <v>500</v>
      </c>
      <c r="E370">
        <v>1</v>
      </c>
      <c r="F370">
        <v>2</v>
      </c>
    </row>
    <row r="371" spans="1:6" ht="12.75">
      <c r="A371">
        <v>43176</v>
      </c>
      <c r="B371" t="s">
        <v>581</v>
      </c>
      <c r="C371" t="s">
        <v>501</v>
      </c>
      <c r="D371" t="s">
        <v>502</v>
      </c>
      <c r="E371">
        <v>2</v>
      </c>
      <c r="F371">
        <v>1</v>
      </c>
    </row>
    <row r="372" spans="1:6" ht="12.75">
      <c r="A372">
        <v>47082</v>
      </c>
      <c r="B372" t="s">
        <v>804</v>
      </c>
      <c r="C372" t="s">
        <v>499</v>
      </c>
      <c r="D372" t="s">
        <v>500</v>
      </c>
      <c r="E372">
        <v>1</v>
      </c>
      <c r="F372">
        <v>1</v>
      </c>
    </row>
    <row r="373" spans="1:6" ht="12.75">
      <c r="A373">
        <v>50194</v>
      </c>
      <c r="B373" t="s">
        <v>333</v>
      </c>
      <c r="C373" t="s">
        <v>503</v>
      </c>
      <c r="D373" t="s">
        <v>504</v>
      </c>
      <c r="E373">
        <v>1</v>
      </c>
      <c r="F373">
        <v>2</v>
      </c>
    </row>
    <row r="374" spans="1:6" ht="12.75">
      <c r="A374">
        <v>51174</v>
      </c>
      <c r="B374" t="s">
        <v>334</v>
      </c>
      <c r="C374" t="s">
        <v>503</v>
      </c>
      <c r="D374" t="s">
        <v>504</v>
      </c>
      <c r="E374">
        <v>1</v>
      </c>
      <c r="F374" t="s">
        <v>786</v>
      </c>
    </row>
    <row r="375" spans="1:6" ht="12.75">
      <c r="A375">
        <v>37029</v>
      </c>
      <c r="B375" t="s">
        <v>582</v>
      </c>
      <c r="C375" t="s">
        <v>501</v>
      </c>
      <c r="D375" t="s">
        <v>502</v>
      </c>
      <c r="E375">
        <v>2</v>
      </c>
      <c r="F375" t="s">
        <v>786</v>
      </c>
    </row>
    <row r="376" spans="1:6" ht="12.75">
      <c r="A376">
        <v>49401</v>
      </c>
      <c r="B376" t="s">
        <v>805</v>
      </c>
      <c r="C376" t="s">
        <v>499</v>
      </c>
      <c r="D376" t="s">
        <v>500</v>
      </c>
      <c r="E376">
        <v>1</v>
      </c>
      <c r="F376">
        <v>2</v>
      </c>
    </row>
    <row r="377" spans="1:6" ht="12.75">
      <c r="A377">
        <v>47060</v>
      </c>
      <c r="B377" t="s">
        <v>583</v>
      </c>
      <c r="C377" t="s">
        <v>501</v>
      </c>
      <c r="D377" t="s">
        <v>502</v>
      </c>
      <c r="E377">
        <v>2</v>
      </c>
      <c r="F377">
        <v>2</v>
      </c>
    </row>
    <row r="378" spans="1:6" ht="12.75">
      <c r="A378">
        <v>51173</v>
      </c>
      <c r="B378" t="s">
        <v>335</v>
      </c>
      <c r="C378" t="s">
        <v>503</v>
      </c>
      <c r="D378" t="s">
        <v>504</v>
      </c>
      <c r="E378">
        <v>1</v>
      </c>
      <c r="F378" t="s">
        <v>786</v>
      </c>
    </row>
    <row r="379" spans="1:6" ht="12.75">
      <c r="A379">
        <v>49399</v>
      </c>
      <c r="B379" t="s">
        <v>690</v>
      </c>
      <c r="C379" t="s">
        <v>499</v>
      </c>
      <c r="D379" t="s">
        <v>500</v>
      </c>
      <c r="E379">
        <v>1</v>
      </c>
      <c r="F379">
        <v>2</v>
      </c>
    </row>
    <row r="380" spans="1:6" ht="12.75">
      <c r="A380">
        <v>49398</v>
      </c>
      <c r="B380" t="s">
        <v>691</v>
      </c>
      <c r="C380" t="s">
        <v>499</v>
      </c>
      <c r="D380" t="s">
        <v>500</v>
      </c>
      <c r="E380">
        <v>1</v>
      </c>
      <c r="F380">
        <v>2</v>
      </c>
    </row>
    <row r="381" spans="1:6" ht="12.75">
      <c r="A381">
        <v>24876</v>
      </c>
      <c r="B381" t="s">
        <v>584</v>
      </c>
      <c r="C381" t="s">
        <v>501</v>
      </c>
      <c r="D381" t="s">
        <v>502</v>
      </c>
      <c r="E381">
        <v>2</v>
      </c>
      <c r="F381" t="s">
        <v>786</v>
      </c>
    </row>
    <row r="382" spans="1:6" ht="12.75">
      <c r="A382">
        <v>29253</v>
      </c>
      <c r="B382" t="s">
        <v>585</v>
      </c>
      <c r="C382" t="s">
        <v>501</v>
      </c>
      <c r="D382" t="s">
        <v>502</v>
      </c>
      <c r="E382">
        <v>5</v>
      </c>
      <c r="F382" t="s">
        <v>786</v>
      </c>
    </row>
    <row r="383" spans="1:6" ht="12.75">
      <c r="A383">
        <v>51166</v>
      </c>
      <c r="B383" t="s">
        <v>336</v>
      </c>
      <c r="C383" t="s">
        <v>503</v>
      </c>
      <c r="D383" t="s">
        <v>504</v>
      </c>
      <c r="E383">
        <v>1</v>
      </c>
      <c r="F383">
        <v>1</v>
      </c>
    </row>
    <row r="384" spans="1:6" ht="12.75">
      <c r="A384">
        <v>49389</v>
      </c>
      <c r="B384" t="s">
        <v>692</v>
      </c>
      <c r="C384" t="s">
        <v>499</v>
      </c>
      <c r="D384" t="s">
        <v>500</v>
      </c>
      <c r="E384">
        <v>1</v>
      </c>
      <c r="F384">
        <v>2</v>
      </c>
    </row>
    <row r="385" spans="1:6" ht="12.75">
      <c r="A385">
        <v>50189</v>
      </c>
      <c r="B385" t="s">
        <v>337</v>
      </c>
      <c r="C385" t="s">
        <v>503</v>
      </c>
      <c r="D385" t="s">
        <v>504</v>
      </c>
      <c r="E385">
        <v>1</v>
      </c>
      <c r="F385">
        <v>1</v>
      </c>
    </row>
    <row r="386" spans="1:6" ht="12.75">
      <c r="A386">
        <v>47063</v>
      </c>
      <c r="B386" t="s">
        <v>454</v>
      </c>
      <c r="C386" t="s">
        <v>501</v>
      </c>
      <c r="D386" t="s">
        <v>502</v>
      </c>
      <c r="E386">
        <v>2</v>
      </c>
      <c r="F386">
        <v>1</v>
      </c>
    </row>
    <row r="387" spans="1:6" ht="12.75">
      <c r="A387">
        <v>47116</v>
      </c>
      <c r="B387" t="s">
        <v>693</v>
      </c>
      <c r="C387" t="s">
        <v>499</v>
      </c>
      <c r="D387" t="s">
        <v>500</v>
      </c>
      <c r="E387">
        <v>1</v>
      </c>
      <c r="F387" t="s">
        <v>786</v>
      </c>
    </row>
    <row r="388" spans="1:6" ht="12.75">
      <c r="A388">
        <v>49392</v>
      </c>
      <c r="B388" t="s">
        <v>694</v>
      </c>
      <c r="C388" t="s">
        <v>499</v>
      </c>
      <c r="D388" t="s">
        <v>500</v>
      </c>
      <c r="E388">
        <v>1</v>
      </c>
      <c r="F388">
        <v>2</v>
      </c>
    </row>
    <row r="389" spans="1:6" ht="12.75">
      <c r="A389">
        <v>41705</v>
      </c>
      <c r="B389" t="s">
        <v>338</v>
      </c>
      <c r="C389" t="s">
        <v>503</v>
      </c>
      <c r="D389" t="s">
        <v>504</v>
      </c>
      <c r="E389">
        <v>3</v>
      </c>
      <c r="F389">
        <v>1</v>
      </c>
    </row>
    <row r="390" spans="1:6" ht="12.75">
      <c r="A390">
        <v>49414</v>
      </c>
      <c r="B390" t="s">
        <v>695</v>
      </c>
      <c r="C390" t="s">
        <v>499</v>
      </c>
      <c r="D390" t="s">
        <v>500</v>
      </c>
      <c r="E390">
        <v>1</v>
      </c>
      <c r="F390" t="s">
        <v>786</v>
      </c>
    </row>
    <row r="391" spans="1:6" ht="12.75">
      <c r="A391">
        <v>47112</v>
      </c>
      <c r="B391" t="s">
        <v>696</v>
      </c>
      <c r="C391" t="s">
        <v>499</v>
      </c>
      <c r="D391" t="s">
        <v>500</v>
      </c>
      <c r="E391">
        <v>1</v>
      </c>
      <c r="F391">
        <v>1</v>
      </c>
    </row>
    <row r="392" spans="1:6" ht="12.75">
      <c r="A392">
        <v>47113</v>
      </c>
      <c r="B392" t="s">
        <v>697</v>
      </c>
      <c r="C392" t="s">
        <v>499</v>
      </c>
      <c r="D392" t="s">
        <v>500</v>
      </c>
      <c r="E392">
        <v>1</v>
      </c>
      <c r="F392">
        <v>2</v>
      </c>
    </row>
    <row r="393" spans="1:6" ht="12.75">
      <c r="A393">
        <v>50498</v>
      </c>
      <c r="B393" t="s">
        <v>698</v>
      </c>
      <c r="C393" t="s">
        <v>499</v>
      </c>
      <c r="D393" t="s">
        <v>500</v>
      </c>
      <c r="E393">
        <v>1</v>
      </c>
      <c r="F393">
        <v>2</v>
      </c>
    </row>
    <row r="394" spans="1:6" ht="12.75">
      <c r="A394">
        <v>51169</v>
      </c>
      <c r="B394" t="s">
        <v>339</v>
      </c>
      <c r="C394" t="s">
        <v>503</v>
      </c>
      <c r="D394" t="s">
        <v>504</v>
      </c>
      <c r="E394">
        <v>1</v>
      </c>
      <c r="F394" t="s">
        <v>786</v>
      </c>
    </row>
    <row r="395" spans="1:6" ht="12.75">
      <c r="A395">
        <v>40672</v>
      </c>
      <c r="B395" t="s">
        <v>699</v>
      </c>
      <c r="C395" t="s">
        <v>499</v>
      </c>
      <c r="D395" t="s">
        <v>500</v>
      </c>
      <c r="E395">
        <v>1</v>
      </c>
      <c r="F395" t="s">
        <v>786</v>
      </c>
    </row>
    <row r="396" spans="1:6" ht="12.75">
      <c r="A396">
        <v>43173</v>
      </c>
      <c r="B396" t="s">
        <v>455</v>
      </c>
      <c r="C396" t="s">
        <v>501</v>
      </c>
      <c r="D396" t="s">
        <v>502</v>
      </c>
      <c r="E396">
        <v>2</v>
      </c>
      <c r="F396">
        <v>1</v>
      </c>
    </row>
    <row r="397" spans="1:6" ht="12.75">
      <c r="A397">
        <v>46196</v>
      </c>
      <c r="B397" t="s">
        <v>700</v>
      </c>
      <c r="C397" t="s">
        <v>499</v>
      </c>
      <c r="D397" t="s">
        <v>500</v>
      </c>
      <c r="E397">
        <v>1</v>
      </c>
      <c r="F397" t="s">
        <v>786</v>
      </c>
    </row>
    <row r="398" spans="1:6" ht="12.75">
      <c r="A398">
        <v>49366</v>
      </c>
      <c r="B398" t="s">
        <v>701</v>
      </c>
      <c r="C398" t="s">
        <v>499</v>
      </c>
      <c r="D398" t="s">
        <v>500</v>
      </c>
      <c r="E398">
        <v>1</v>
      </c>
      <c r="F398" t="s">
        <v>786</v>
      </c>
    </row>
    <row r="399" spans="1:6" ht="12.75">
      <c r="A399">
        <v>39410</v>
      </c>
      <c r="B399" t="s">
        <v>456</v>
      </c>
      <c r="C399" t="s">
        <v>501</v>
      </c>
      <c r="D399" t="s">
        <v>502</v>
      </c>
      <c r="E399">
        <v>2</v>
      </c>
      <c r="F399">
        <v>2</v>
      </c>
    </row>
    <row r="400" spans="1:6" ht="12.75">
      <c r="A400">
        <v>49402</v>
      </c>
      <c r="B400" t="s">
        <v>702</v>
      </c>
      <c r="C400" t="s">
        <v>499</v>
      </c>
      <c r="D400" t="s">
        <v>500</v>
      </c>
      <c r="E400">
        <v>1</v>
      </c>
      <c r="F400">
        <v>1</v>
      </c>
    </row>
    <row r="401" spans="1:6" ht="12.75">
      <c r="A401">
        <v>43174</v>
      </c>
      <c r="B401" t="s">
        <v>586</v>
      </c>
      <c r="C401" t="s">
        <v>499</v>
      </c>
      <c r="D401" t="s">
        <v>500</v>
      </c>
      <c r="E401">
        <v>1</v>
      </c>
      <c r="F401">
        <v>1</v>
      </c>
    </row>
    <row r="402" spans="1:6" ht="12.75">
      <c r="A402">
        <v>47036</v>
      </c>
      <c r="B402" t="s">
        <v>587</v>
      </c>
      <c r="C402" t="s">
        <v>499</v>
      </c>
      <c r="D402" t="s">
        <v>500</v>
      </c>
      <c r="E402">
        <v>1</v>
      </c>
      <c r="F402">
        <v>2</v>
      </c>
    </row>
    <row r="403" spans="1:6" ht="12.75">
      <c r="A403">
        <v>49369</v>
      </c>
      <c r="B403" t="s">
        <v>588</v>
      </c>
      <c r="C403" t="s">
        <v>499</v>
      </c>
      <c r="D403" t="s">
        <v>500</v>
      </c>
      <c r="E403">
        <v>1</v>
      </c>
      <c r="F403">
        <v>1</v>
      </c>
    </row>
    <row r="404" spans="1:6" ht="12.75">
      <c r="A404">
        <v>47040</v>
      </c>
      <c r="B404" t="s">
        <v>457</v>
      </c>
      <c r="C404" t="s">
        <v>501</v>
      </c>
      <c r="D404" t="s">
        <v>502</v>
      </c>
      <c r="E404">
        <v>2</v>
      </c>
      <c r="F404">
        <v>1</v>
      </c>
    </row>
    <row r="405" spans="1:6" ht="12.75">
      <c r="A405">
        <v>47042</v>
      </c>
      <c r="B405" t="s">
        <v>458</v>
      </c>
      <c r="C405" t="s">
        <v>501</v>
      </c>
      <c r="D405" t="s">
        <v>502</v>
      </c>
      <c r="E405">
        <v>2</v>
      </c>
      <c r="F405">
        <v>1</v>
      </c>
    </row>
    <row r="406" spans="1:6" ht="12.75">
      <c r="A406">
        <v>30755</v>
      </c>
      <c r="B406" t="s">
        <v>340</v>
      </c>
      <c r="C406" t="s">
        <v>503</v>
      </c>
      <c r="D406" t="s">
        <v>504</v>
      </c>
      <c r="E406">
        <v>1</v>
      </c>
      <c r="F406">
        <v>1</v>
      </c>
    </row>
    <row r="407" spans="1:6" ht="12.75">
      <c r="A407">
        <v>43211</v>
      </c>
      <c r="B407" t="s">
        <v>459</v>
      </c>
      <c r="C407" t="s">
        <v>501</v>
      </c>
      <c r="D407" t="s">
        <v>502</v>
      </c>
      <c r="E407">
        <v>2</v>
      </c>
      <c r="F407">
        <v>2</v>
      </c>
    </row>
    <row r="408" spans="1:6" ht="12.75">
      <c r="A408">
        <v>51144</v>
      </c>
      <c r="B408" t="s">
        <v>341</v>
      </c>
      <c r="C408" t="s">
        <v>503</v>
      </c>
      <c r="D408" t="s">
        <v>504</v>
      </c>
      <c r="E408">
        <v>1</v>
      </c>
      <c r="F408">
        <v>1</v>
      </c>
    </row>
    <row r="409" spans="1:6" ht="12.75">
      <c r="A409">
        <v>47054</v>
      </c>
      <c r="B409" t="s">
        <v>589</v>
      </c>
      <c r="C409" t="s">
        <v>499</v>
      </c>
      <c r="D409" t="s">
        <v>500</v>
      </c>
      <c r="E409">
        <v>1</v>
      </c>
      <c r="F409">
        <v>1</v>
      </c>
    </row>
    <row r="410" spans="1:6" ht="12.75">
      <c r="A410">
        <v>43195</v>
      </c>
      <c r="B410" t="s">
        <v>460</v>
      </c>
      <c r="C410" t="s">
        <v>501</v>
      </c>
      <c r="D410" t="s">
        <v>502</v>
      </c>
      <c r="E410">
        <v>2</v>
      </c>
      <c r="F410">
        <v>2</v>
      </c>
    </row>
    <row r="411" spans="1:6" ht="12.75">
      <c r="A411">
        <v>47411</v>
      </c>
      <c r="B411" t="s">
        <v>490</v>
      </c>
      <c r="C411" t="s">
        <v>503</v>
      </c>
      <c r="D411" t="s">
        <v>504</v>
      </c>
      <c r="E411">
        <v>2</v>
      </c>
      <c r="F411">
        <v>1</v>
      </c>
    </row>
    <row r="412" spans="1:6" ht="12.75">
      <c r="A412">
        <v>46222</v>
      </c>
      <c r="B412" t="s">
        <v>491</v>
      </c>
      <c r="C412" t="s">
        <v>503</v>
      </c>
      <c r="D412" t="s">
        <v>504</v>
      </c>
      <c r="E412">
        <v>2</v>
      </c>
      <c r="F412">
        <v>1</v>
      </c>
    </row>
    <row r="413" spans="1:6" ht="12.75">
      <c r="A413">
        <v>49397</v>
      </c>
      <c r="B413" t="s">
        <v>590</v>
      </c>
      <c r="C413" t="s">
        <v>499</v>
      </c>
      <c r="D413" t="s">
        <v>500</v>
      </c>
      <c r="E413">
        <v>1</v>
      </c>
      <c r="F413">
        <v>1</v>
      </c>
    </row>
    <row r="414" spans="1:6" ht="12.75">
      <c r="A414">
        <v>49409</v>
      </c>
      <c r="B414" t="s">
        <v>591</v>
      </c>
      <c r="C414" t="s">
        <v>499</v>
      </c>
      <c r="D414" t="s">
        <v>500</v>
      </c>
      <c r="E414">
        <v>1</v>
      </c>
      <c r="F414">
        <v>2</v>
      </c>
    </row>
    <row r="415" spans="1:6" ht="12.75">
      <c r="A415">
        <v>49413</v>
      </c>
      <c r="B415" t="s">
        <v>592</v>
      </c>
      <c r="C415" t="s">
        <v>499</v>
      </c>
      <c r="D415" t="s">
        <v>500</v>
      </c>
      <c r="E415">
        <v>1</v>
      </c>
      <c r="F415">
        <v>2</v>
      </c>
    </row>
    <row r="416" spans="1:6" ht="12.75">
      <c r="A416">
        <v>49382</v>
      </c>
      <c r="B416" t="s">
        <v>593</v>
      </c>
      <c r="C416" t="s">
        <v>499</v>
      </c>
      <c r="D416" t="s">
        <v>500</v>
      </c>
      <c r="E416">
        <v>1</v>
      </c>
      <c r="F416">
        <v>2</v>
      </c>
    </row>
    <row r="417" spans="1:6" ht="12.75">
      <c r="A417">
        <v>48409</v>
      </c>
      <c r="B417" t="s">
        <v>492</v>
      </c>
      <c r="C417" t="s">
        <v>503</v>
      </c>
      <c r="D417" t="s">
        <v>504</v>
      </c>
      <c r="E417">
        <v>1</v>
      </c>
      <c r="F417">
        <v>2</v>
      </c>
    </row>
    <row r="418" spans="1:6" ht="12.75">
      <c r="A418">
        <v>43194</v>
      </c>
      <c r="B418" t="s">
        <v>461</v>
      </c>
      <c r="C418" t="s">
        <v>501</v>
      </c>
      <c r="D418" t="s">
        <v>502</v>
      </c>
      <c r="E418">
        <v>2</v>
      </c>
      <c r="F418">
        <v>2</v>
      </c>
    </row>
    <row r="419" spans="1:6" ht="12.75">
      <c r="A419">
        <v>47108</v>
      </c>
      <c r="B419" t="s">
        <v>462</v>
      </c>
      <c r="C419" t="s">
        <v>501</v>
      </c>
      <c r="D419" t="s">
        <v>502</v>
      </c>
      <c r="E419">
        <v>2</v>
      </c>
      <c r="F419">
        <v>2</v>
      </c>
    </row>
    <row r="420" spans="1:6" ht="12.75">
      <c r="A420">
        <v>41052</v>
      </c>
      <c r="B420" t="s">
        <v>463</v>
      </c>
      <c r="C420" t="s">
        <v>501</v>
      </c>
      <c r="D420" t="s">
        <v>502</v>
      </c>
      <c r="E420">
        <v>2</v>
      </c>
      <c r="F420">
        <v>1</v>
      </c>
    </row>
    <row r="421" spans="1:6" ht="12.75">
      <c r="A421">
        <v>47423</v>
      </c>
      <c r="B421" t="s">
        <v>493</v>
      </c>
      <c r="C421" t="s">
        <v>503</v>
      </c>
      <c r="D421" t="s">
        <v>504</v>
      </c>
      <c r="E421">
        <v>1</v>
      </c>
      <c r="F421" t="s">
        <v>786</v>
      </c>
    </row>
    <row r="422" spans="1:6" ht="12.75">
      <c r="A422">
        <v>49411</v>
      </c>
      <c r="B422" t="s">
        <v>594</v>
      </c>
      <c r="C422" t="s">
        <v>499</v>
      </c>
      <c r="D422" t="s">
        <v>500</v>
      </c>
      <c r="E422">
        <v>1</v>
      </c>
      <c r="F422">
        <v>2</v>
      </c>
    </row>
    <row r="423" spans="1:6" ht="12.75">
      <c r="A423">
        <v>43551</v>
      </c>
      <c r="B423" t="s">
        <v>494</v>
      </c>
      <c r="C423" t="s">
        <v>503</v>
      </c>
      <c r="D423" t="s">
        <v>504</v>
      </c>
      <c r="E423">
        <v>1</v>
      </c>
      <c r="F423">
        <v>1</v>
      </c>
    </row>
    <row r="424" spans="1:6" ht="12.75">
      <c r="A424">
        <v>49403</v>
      </c>
      <c r="B424" t="s">
        <v>595</v>
      </c>
      <c r="C424" t="s">
        <v>499</v>
      </c>
      <c r="D424" t="s">
        <v>500</v>
      </c>
      <c r="E424">
        <v>1</v>
      </c>
      <c r="F424">
        <v>1</v>
      </c>
    </row>
    <row r="425" spans="1:6" ht="12.75">
      <c r="A425">
        <v>43205</v>
      </c>
      <c r="B425" t="s">
        <v>464</v>
      </c>
      <c r="C425" t="s">
        <v>499</v>
      </c>
      <c r="D425" t="s">
        <v>500</v>
      </c>
      <c r="E425">
        <v>1</v>
      </c>
      <c r="F425">
        <v>2</v>
      </c>
    </row>
    <row r="426" spans="1:6" ht="12.75">
      <c r="A426">
        <v>47406</v>
      </c>
      <c r="B426" t="s">
        <v>495</v>
      </c>
      <c r="C426" t="s">
        <v>503</v>
      </c>
      <c r="D426" t="s">
        <v>504</v>
      </c>
      <c r="E426">
        <v>2</v>
      </c>
      <c r="F426">
        <v>2</v>
      </c>
    </row>
    <row r="427" spans="1:6" ht="12.75">
      <c r="A427">
        <v>48399</v>
      </c>
      <c r="B427" t="s">
        <v>496</v>
      </c>
      <c r="C427" t="s">
        <v>503</v>
      </c>
      <c r="D427" t="s">
        <v>504</v>
      </c>
      <c r="E427">
        <v>2</v>
      </c>
      <c r="F427">
        <v>2</v>
      </c>
    </row>
    <row r="428" spans="1:6" ht="12.75">
      <c r="A428">
        <v>49371</v>
      </c>
      <c r="B428" t="s">
        <v>465</v>
      </c>
      <c r="C428" t="s">
        <v>499</v>
      </c>
      <c r="D428" t="s">
        <v>500</v>
      </c>
      <c r="E428">
        <v>1</v>
      </c>
      <c r="F428">
        <v>1</v>
      </c>
    </row>
    <row r="429" spans="1:6" ht="12.75">
      <c r="A429">
        <v>47064</v>
      </c>
      <c r="B429" t="s">
        <v>317</v>
      </c>
      <c r="C429" t="s">
        <v>501</v>
      </c>
      <c r="D429" t="s">
        <v>502</v>
      </c>
      <c r="E429">
        <v>2</v>
      </c>
      <c r="F429">
        <v>2</v>
      </c>
    </row>
    <row r="430" spans="1:6" ht="12.75">
      <c r="A430">
        <v>47429</v>
      </c>
      <c r="B430" t="s">
        <v>497</v>
      </c>
      <c r="C430" t="s">
        <v>503</v>
      </c>
      <c r="D430" t="s">
        <v>504</v>
      </c>
      <c r="E430">
        <v>1</v>
      </c>
      <c r="F430" t="s">
        <v>786</v>
      </c>
    </row>
    <row r="431" spans="1:6" ht="12.75">
      <c r="A431">
        <v>51158</v>
      </c>
      <c r="B431" t="s">
        <v>498</v>
      </c>
      <c r="C431" t="s">
        <v>503</v>
      </c>
      <c r="D431" t="s">
        <v>504</v>
      </c>
      <c r="E431">
        <v>1</v>
      </c>
      <c r="F431" t="s">
        <v>786</v>
      </c>
    </row>
    <row r="432" spans="1:6" ht="12.75">
      <c r="A432">
        <v>49418</v>
      </c>
      <c r="B432" t="s">
        <v>466</v>
      </c>
      <c r="C432" t="s">
        <v>499</v>
      </c>
      <c r="D432" t="s">
        <v>500</v>
      </c>
      <c r="E432">
        <v>1</v>
      </c>
      <c r="F432" t="s">
        <v>786</v>
      </c>
    </row>
    <row r="433" spans="1:6" ht="12.75">
      <c r="A433">
        <v>49422</v>
      </c>
      <c r="B433" t="s">
        <v>467</v>
      </c>
      <c r="C433" t="s">
        <v>499</v>
      </c>
      <c r="D433" t="s">
        <v>500</v>
      </c>
      <c r="E433">
        <v>1</v>
      </c>
      <c r="F433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1">
      <selection activeCell="E1" sqref="E1"/>
    </sheetView>
  </sheetViews>
  <sheetFormatPr defaultColWidth="9.00390625" defaultRowHeight="12.75"/>
  <cols>
    <col min="1" max="1" width="48.75390625" style="0" customWidth="1"/>
    <col min="2" max="16384" width="11.00390625" style="0" customWidth="1"/>
  </cols>
  <sheetData>
    <row r="1" spans="1:4" ht="12.75">
      <c r="A1" t="s">
        <v>506</v>
      </c>
      <c r="B1" t="s">
        <v>511</v>
      </c>
      <c r="C1" t="s">
        <v>512</v>
      </c>
      <c r="D1" t="s">
        <v>513</v>
      </c>
    </row>
    <row r="2" spans="1:4" ht="12.75">
      <c r="A2" t="str">
        <f>VLOOKUP(B2,Inscritos!A:B,2,FALSE)</f>
        <v>Ângelo Fernandes de Sá</v>
      </c>
      <c r="B2">
        <v>43124</v>
      </c>
      <c r="C2">
        <v>2201</v>
      </c>
      <c r="D2">
        <v>6</v>
      </c>
    </row>
    <row r="3" spans="1:4" ht="12.75">
      <c r="A3" t="str">
        <f>VLOOKUP(B3,Inscritos!A:B,2,FALSE)</f>
        <v>Bruno Miguel Pires Gonçalves</v>
      </c>
      <c r="B3">
        <v>43121</v>
      </c>
      <c r="C3">
        <v>2202</v>
      </c>
      <c r="D3">
        <v>4</v>
      </c>
    </row>
    <row r="4" spans="1:4" ht="12.75">
      <c r="A4" t="str">
        <f>VLOOKUP(B4,Inscritos!A:B,2,FALSE)</f>
        <v>César Augusto Gonçalves Abreu</v>
      </c>
      <c r="B4">
        <v>49359</v>
      </c>
      <c r="C4">
        <v>2203</v>
      </c>
      <c r="D4">
        <v>3</v>
      </c>
    </row>
    <row r="5" spans="1:4" ht="12.75">
      <c r="A5" t="str">
        <f>VLOOKUP(B5,Inscritos!A:B,2,FALSE)</f>
        <v>Dário Almeno Matos da Silva</v>
      </c>
      <c r="B5">
        <v>49311</v>
      </c>
      <c r="C5">
        <v>2205</v>
      </c>
      <c r="D5">
        <v>7</v>
      </c>
    </row>
    <row r="6" spans="1:4" ht="12.75">
      <c r="A6" t="str">
        <f>VLOOKUP(B6,Inscritos!A:B,2,FALSE)</f>
        <v>David Pereira Gonçalves</v>
      </c>
      <c r="B6">
        <v>50187</v>
      </c>
      <c r="C6">
        <v>2206</v>
      </c>
      <c r="D6" t="s">
        <v>514</v>
      </c>
    </row>
    <row r="7" spans="1:4" ht="12.75">
      <c r="A7" t="str">
        <f>VLOOKUP(B7,Inscritos!A:B,2,FALSE)</f>
        <v>Filipe Cerqueira de Oliveira Sampaio</v>
      </c>
      <c r="B7">
        <v>49329</v>
      </c>
      <c r="C7">
        <v>2210</v>
      </c>
      <c r="D7">
        <v>5</v>
      </c>
    </row>
    <row r="8" spans="1:4" ht="12.75">
      <c r="A8" t="str">
        <f>VLOOKUP(B8,Inscritos!A:B,2,FALSE)</f>
        <v>Hugo Manuel Sousa Ribeiro</v>
      </c>
      <c r="B8">
        <v>43544</v>
      </c>
      <c r="C8">
        <v>2211</v>
      </c>
      <c r="D8">
        <v>7</v>
      </c>
    </row>
    <row r="9" spans="1:4" ht="12.75">
      <c r="A9" t="str">
        <f>VLOOKUP(B9,Inscritos!A:B,2,FALSE)</f>
        <v>João da Cunha Martins</v>
      </c>
      <c r="B9">
        <v>51163</v>
      </c>
      <c r="C9">
        <v>2213</v>
      </c>
      <c r="D9">
        <v>0</v>
      </c>
    </row>
    <row r="10" spans="1:4" ht="12.75">
      <c r="A10" t="str">
        <f>VLOOKUP(B10,Inscritos!A:B,2,FALSE)</f>
        <v>José Manuel da Silva Ramos Gomes Marques</v>
      </c>
      <c r="B10">
        <v>50195</v>
      </c>
      <c r="C10">
        <v>2215</v>
      </c>
      <c r="D10">
        <v>6</v>
      </c>
    </row>
    <row r="11" spans="1:4" ht="12.75">
      <c r="A11" t="str">
        <f>VLOOKUP(B11,Inscritos!A:B,2,FALSE)</f>
        <v>Luis Tiago Afonso Mascarenhas</v>
      </c>
      <c r="B11">
        <v>38172</v>
      </c>
      <c r="C11">
        <v>2217</v>
      </c>
      <c r="D11">
        <v>6</v>
      </c>
    </row>
    <row r="12" spans="1:4" ht="12.75">
      <c r="A12" t="str">
        <f>VLOOKUP(B12,Inscritos!A:B,2,FALSE)</f>
        <v>Luis Carlos Lopes Carvalho</v>
      </c>
      <c r="B12">
        <v>49361</v>
      </c>
      <c r="C12">
        <v>2218</v>
      </c>
      <c r="D12">
        <v>7</v>
      </c>
    </row>
    <row r="13" spans="1:4" ht="12.75">
      <c r="A13" t="str">
        <f>VLOOKUP(B13,Inscritos!A:B,2,FALSE)</f>
        <v>Marco Filipe Vieira Gomes</v>
      </c>
      <c r="B13">
        <v>50197</v>
      </c>
      <c r="C13">
        <v>2219</v>
      </c>
      <c r="D13">
        <v>5</v>
      </c>
    </row>
    <row r="14" spans="1:4" ht="12.75">
      <c r="A14" t="str">
        <f>VLOOKUP(B14,Inscritos!A:B,2,FALSE)</f>
        <v>Miguel Gonçalves Dias</v>
      </c>
      <c r="B14">
        <v>51155</v>
      </c>
      <c r="C14">
        <v>2221</v>
      </c>
      <c r="D14">
        <v>5</v>
      </c>
    </row>
    <row r="15" spans="1:4" ht="12.75">
      <c r="A15" t="str">
        <f>VLOOKUP(B15,Inscritos!A:B,2,FALSE)</f>
        <v>Nuno Alexandre Campos Pereira da Silva</v>
      </c>
      <c r="B15">
        <v>49405</v>
      </c>
      <c r="C15">
        <v>2222</v>
      </c>
      <c r="D15">
        <v>5</v>
      </c>
    </row>
    <row r="16" spans="1:4" ht="12.75">
      <c r="A16" t="str">
        <f>VLOOKUP(B16,Inscritos!A:B,2,FALSE)</f>
        <v>Nuno Filipe Peixoto Dias</v>
      </c>
      <c r="B16">
        <v>43193</v>
      </c>
      <c r="C16">
        <v>2224</v>
      </c>
      <c r="D16">
        <v>4</v>
      </c>
    </row>
    <row r="17" spans="1:4" ht="12.75">
      <c r="A17" t="str">
        <f>VLOOKUP(B17,Inscritos!A:B,2,FALSE)</f>
        <v>Nuno Filipe da Silva Coelho</v>
      </c>
      <c r="B17">
        <v>49412</v>
      </c>
      <c r="C17">
        <v>2225</v>
      </c>
      <c r="D17">
        <v>7</v>
      </c>
    </row>
    <row r="18" spans="1:4" ht="12.75">
      <c r="A18" t="str">
        <f>VLOOKUP(B18,Inscritos!A:B,2,FALSE)</f>
        <v>Nuno Miguel Tavares Costa Silva</v>
      </c>
      <c r="B18">
        <v>50204</v>
      </c>
      <c r="C18">
        <v>2226</v>
      </c>
      <c r="D18">
        <v>6</v>
      </c>
    </row>
    <row r="19" spans="1:4" ht="12.75">
      <c r="A19" t="str">
        <f>VLOOKUP(B19,Inscritos!A:B,2,FALSE)</f>
        <v>Vicente Machado Fernandes</v>
      </c>
      <c r="B19">
        <v>48399</v>
      </c>
      <c r="C19">
        <v>2232</v>
      </c>
      <c r="D19">
        <v>7</v>
      </c>
    </row>
    <row r="20" spans="1:4" ht="12.75">
      <c r="A20" t="str">
        <f>VLOOKUP(B20,Inscritos!A:B,2,FALSE)</f>
        <v>André Filipe Veloso de Carvalho</v>
      </c>
      <c r="B20">
        <v>51141</v>
      </c>
      <c r="C20">
        <v>2235</v>
      </c>
      <c r="D20">
        <v>2</v>
      </c>
    </row>
    <row r="21" spans="1:4" ht="12.75">
      <c r="A21" t="str">
        <f>VLOOKUP(B21,Inscritos!A:B,2,FALSE)</f>
        <v>Fernando Miguel Rodrigues Roque</v>
      </c>
      <c r="B21">
        <v>43157</v>
      </c>
      <c r="C21">
        <v>2237</v>
      </c>
      <c r="D21">
        <v>3</v>
      </c>
    </row>
    <row r="22" spans="1:4" ht="12.75">
      <c r="A22" t="str">
        <f>VLOOKUP(B22,Inscritos!A:B,2,FALSE)</f>
        <v>João Pedro Carmo Mortágua</v>
      </c>
      <c r="B22">
        <v>49346</v>
      </c>
      <c r="C22">
        <v>2239</v>
      </c>
      <c r="D22">
        <v>7</v>
      </c>
    </row>
    <row r="23" spans="1:4" ht="12.75">
      <c r="A23" t="str">
        <f>VLOOKUP(B23,Inscritos!A:B,2,FALSE)</f>
        <v>João Ricardo Leite Mota Oliveira</v>
      </c>
      <c r="B23">
        <v>43133</v>
      </c>
      <c r="C23">
        <v>2240</v>
      </c>
      <c r="D23">
        <v>5</v>
      </c>
    </row>
    <row r="24" spans="1:4" ht="12.75">
      <c r="A24" t="str">
        <f>VLOOKUP(B24,Inscritos!A:B,2,FALSE)</f>
        <v>José Miguel Gomes Loureiro</v>
      </c>
      <c r="B24">
        <v>50206</v>
      </c>
      <c r="C24">
        <v>2241</v>
      </c>
      <c r="D24">
        <v>1</v>
      </c>
    </row>
    <row r="25" spans="1:4" ht="12.75">
      <c r="A25" t="str">
        <f>VLOOKUP(B25,Inscritos!A:B,2,FALSE)</f>
        <v>José Miguel Oliveira Cracel</v>
      </c>
      <c r="B25">
        <v>49420</v>
      </c>
      <c r="C25">
        <v>2242</v>
      </c>
      <c r="D25">
        <v>1</v>
      </c>
    </row>
    <row r="26" spans="1:4" ht="12.75">
      <c r="A26" t="str">
        <f>VLOOKUP(B26,Inscritos!A:B,2,FALSE)</f>
        <v>Maria Madalena Pacheco Gonçalves</v>
      </c>
      <c r="B26">
        <v>49388</v>
      </c>
      <c r="C26">
        <v>2244</v>
      </c>
      <c r="D26">
        <v>5</v>
      </c>
    </row>
    <row r="27" spans="1:4" ht="12.75">
      <c r="A27" t="str">
        <f>VLOOKUP(B27,Inscritos!A:B,2,FALSE)</f>
        <v>Mariana Reimão Queiroga Valério Carvalho</v>
      </c>
      <c r="B27">
        <v>49396</v>
      </c>
      <c r="C27">
        <v>2245</v>
      </c>
      <c r="D27">
        <v>2</v>
      </c>
    </row>
    <row r="28" spans="1:4" ht="12.75">
      <c r="A28" t="str">
        <f>VLOOKUP(B28,Inscritos!A:B,2,FALSE)</f>
        <v>Michel Afonso Lobato</v>
      </c>
      <c r="B28">
        <v>43160</v>
      </c>
      <c r="C28">
        <v>2246</v>
      </c>
      <c r="D28">
        <v>4</v>
      </c>
    </row>
    <row r="29" spans="1:4" ht="12.75">
      <c r="A29" t="str">
        <f>VLOOKUP(B29,Inscritos!A:B,2,FALSE)</f>
        <v>Nuno Edgar Cruz Cunha</v>
      </c>
      <c r="B29">
        <v>40633</v>
      </c>
      <c r="C29">
        <v>2247</v>
      </c>
      <c r="D29">
        <v>4</v>
      </c>
    </row>
    <row r="30" spans="1:4" ht="12.75">
      <c r="A30" t="str">
        <f>VLOOKUP(B30,Inscritos!A:B,2,FALSE)</f>
        <v>Nuno Filipe Esteves Gomes</v>
      </c>
      <c r="B30">
        <v>49373</v>
      </c>
      <c r="C30">
        <v>2248</v>
      </c>
      <c r="D30">
        <v>4</v>
      </c>
    </row>
    <row r="31" spans="1:4" ht="12.75">
      <c r="A31" t="str">
        <f>VLOOKUP(B31,Inscritos!A:B,2,FALSE)</f>
        <v>Paulo Adelino Dias de Almeida</v>
      </c>
      <c r="B31">
        <v>49362</v>
      </c>
      <c r="C31">
        <v>2249</v>
      </c>
      <c r="D31">
        <v>2</v>
      </c>
    </row>
    <row r="32" spans="1:4" ht="12.75">
      <c r="A32" t="str">
        <f>VLOOKUP(B32,Inscritos!A:B,2,FALSE)</f>
        <v>Paulo José da Silva Santos</v>
      </c>
      <c r="B32">
        <v>43507</v>
      </c>
      <c r="C32">
        <v>2250</v>
      </c>
      <c r="D32">
        <v>7</v>
      </c>
    </row>
    <row r="33" spans="1:4" ht="12.75">
      <c r="A33" t="str">
        <f>VLOOKUP(B33,Inscritos!A:B,2,FALSE)</f>
        <v>Ricardo Manuel Viana Magalhães</v>
      </c>
      <c r="B33">
        <v>35366</v>
      </c>
      <c r="C33">
        <v>2252</v>
      </c>
      <c r="D33">
        <v>6</v>
      </c>
    </row>
    <row r="34" spans="1:4" ht="12.75">
      <c r="A34" t="str">
        <f>VLOOKUP(B34,Inscritos!A:B,2,FALSE)</f>
        <v>Tomás Cardoso Peixoto Rito</v>
      </c>
      <c r="B34">
        <v>49411</v>
      </c>
      <c r="C34">
        <v>2253</v>
      </c>
      <c r="D34">
        <v>3</v>
      </c>
    </row>
    <row r="35" spans="1:4" ht="12.75">
      <c r="A35" t="str">
        <f>VLOOKUP(B35,Inscritos!A:B,2,FALSE)</f>
        <v>Vera Lúcia Gonçalves Reina</v>
      </c>
      <c r="B35">
        <v>47406</v>
      </c>
      <c r="C35">
        <v>2254</v>
      </c>
      <c r="D35">
        <v>4</v>
      </c>
    </row>
    <row r="36" spans="1:4" ht="12.75">
      <c r="A36" t="str">
        <f>VLOOKUP(B36,Inscritos!A:B,2,FALSE)</f>
        <v>Andreia Sofia Figueira Carvalho</v>
      </c>
      <c r="B36">
        <v>47032</v>
      </c>
      <c r="C36">
        <v>2102</v>
      </c>
      <c r="D36">
        <v>3</v>
      </c>
    </row>
    <row r="37" spans="1:4" ht="12.75">
      <c r="A37" t="str">
        <f>VLOOKUP(B37,Inscritos!A:B,2,FALSE)</f>
        <v>João Luis Leal Zamith de Passos</v>
      </c>
      <c r="B37">
        <v>49360</v>
      </c>
      <c r="C37">
        <v>2104</v>
      </c>
      <c r="D37">
        <v>5</v>
      </c>
    </row>
    <row r="38" spans="1:4" ht="12.75">
      <c r="A38" t="str">
        <f>VLOOKUP(B38,Inscritos!A:B,2,FALSE)</f>
        <v>Raquel da Silva Felgueiras</v>
      </c>
      <c r="B38">
        <v>49380</v>
      </c>
      <c r="C38">
        <v>2106</v>
      </c>
      <c r="D38">
        <v>1</v>
      </c>
    </row>
    <row r="39" spans="1:4" ht="12.75">
      <c r="A39" t="str">
        <f>VLOOKUP(B39,Inscritos!A:B,2,FALSE)</f>
        <v>Élio Paulo Vasconcelos Maria</v>
      </c>
      <c r="B39">
        <v>47091</v>
      </c>
      <c r="C39">
        <v>2107</v>
      </c>
      <c r="D39">
        <v>2</v>
      </c>
    </row>
    <row r="40" spans="1:4" ht="12.75">
      <c r="A40" t="str">
        <f>VLOOKUP(B40,Inscritos!A:B,2,FALSE)</f>
        <v>Gustavo Miguel Costa Pereira Reis Azevedo</v>
      </c>
      <c r="B40">
        <v>49312</v>
      </c>
      <c r="C40">
        <v>2108</v>
      </c>
      <c r="D40">
        <v>3</v>
      </c>
    </row>
    <row r="41" spans="1:4" ht="12.75">
      <c r="A41" t="str">
        <f>VLOOKUP(B41,Inscritos!A:B,2,FALSE)</f>
        <v>Miguel João Soares Carvalho da Silva</v>
      </c>
      <c r="B41">
        <v>49391</v>
      </c>
      <c r="C41">
        <v>2111</v>
      </c>
      <c r="D41">
        <v>1</v>
      </c>
    </row>
    <row r="42" spans="1:4" ht="12.75">
      <c r="A42" t="str">
        <f>VLOOKUP(B42,Inscritos!A:B,2,FALSE)</f>
        <v>Rui Miguel da Silva Carvalho Malheiro Santos</v>
      </c>
      <c r="B42">
        <v>49399</v>
      </c>
      <c r="C42">
        <v>2112</v>
      </c>
      <c r="D42">
        <v>6</v>
      </c>
    </row>
    <row r="43" spans="1:4" ht="12.75">
      <c r="A43" t="str">
        <f>VLOOKUP(B43,Inscritos!A:B,2,FALSE)</f>
        <v>André da Silva Faceira</v>
      </c>
      <c r="B43">
        <v>49314</v>
      </c>
      <c r="C43">
        <v>2115</v>
      </c>
      <c r="D43">
        <v>6</v>
      </c>
    </row>
    <row r="44" spans="1:4" ht="12.75">
      <c r="A44" t="str">
        <f>VLOOKUP(B44,Inscritos!A:B,2,FALSE)</f>
        <v>Pedro Jorge Alves Barbosa Vieira</v>
      </c>
      <c r="B44">
        <v>49417</v>
      </c>
      <c r="C44">
        <v>2118</v>
      </c>
      <c r="D44">
        <v>5</v>
      </c>
    </row>
    <row r="45" spans="1:4" ht="12.75">
      <c r="A45" t="str">
        <f>VLOOKUP(B45,Inscritos!A:B,2,FALSE)</f>
        <v>João Manuel Moreira Ribeiro</v>
      </c>
      <c r="B45">
        <v>43139</v>
      </c>
      <c r="C45">
        <v>2119</v>
      </c>
      <c r="D45">
        <v>5</v>
      </c>
    </row>
    <row r="46" spans="1:4" ht="12.75">
      <c r="A46" t="str">
        <f>VLOOKUP(B46,Inscritos!A:B,2,FALSE)</f>
        <v>Tiago José Airosa Barros de Araújo</v>
      </c>
      <c r="B46">
        <v>43194</v>
      </c>
      <c r="C46">
        <v>2121</v>
      </c>
      <c r="D46">
        <v>5</v>
      </c>
    </row>
    <row r="47" spans="1:4" ht="12.75">
      <c r="A47" t="str">
        <f>VLOOKUP(B47,Inscritos!A:B,2,FALSE)</f>
        <v>Luana Georgia Lopes Telha</v>
      </c>
      <c r="B47">
        <v>49379</v>
      </c>
      <c r="C47">
        <v>2122</v>
      </c>
      <c r="D47">
        <v>5</v>
      </c>
    </row>
    <row r="48" spans="1:4" ht="12.75">
      <c r="A48" t="str">
        <f>VLOOKUP(B48,Inscritos!A:B,2,FALSE)</f>
        <v>Rui Soutelo Meira</v>
      </c>
      <c r="B48">
        <v>47116</v>
      </c>
      <c r="C48">
        <v>2124</v>
      </c>
      <c r="D48">
        <v>4</v>
      </c>
    </row>
    <row r="49" spans="1:4" ht="12.75">
      <c r="A49" t="str">
        <f>VLOOKUP(B49,Inscritos!A:B,2,FALSE)</f>
        <v>Sandro Emanuel Carvalho Machado</v>
      </c>
      <c r="B49">
        <v>47113</v>
      </c>
      <c r="C49">
        <v>2125</v>
      </c>
      <c r="D49">
        <v>6</v>
      </c>
    </row>
    <row r="50" spans="1:4" ht="12.75">
      <c r="A50" t="str">
        <f>VLOOKUP(B50,Inscritos!A:B,2,FALSE)</f>
        <v>Renato Vítor Ferreira Castro</v>
      </c>
      <c r="B50">
        <v>49368</v>
      </c>
      <c r="C50">
        <v>2128</v>
      </c>
      <c r="D50">
        <v>3</v>
      </c>
    </row>
    <row r="51" spans="1:4" ht="12.75">
      <c r="A51" t="str">
        <f>VLOOKUP(B51,Inscritos!A:B,2,FALSE)</f>
        <v>Carlos Emanuel da Rocha Moreira</v>
      </c>
      <c r="B51">
        <v>47992</v>
      </c>
      <c r="C51">
        <v>2129</v>
      </c>
      <c r="D51">
        <v>7</v>
      </c>
    </row>
    <row r="52" spans="1:4" ht="12.75">
      <c r="A52" t="str">
        <f>VLOOKUP(B52,Inscritos!A:B,2,FALSE)</f>
        <v>Telmo Miguel Pires Pinto</v>
      </c>
      <c r="B52">
        <v>43211</v>
      </c>
      <c r="C52">
        <v>2137</v>
      </c>
      <c r="D52">
        <v>7</v>
      </c>
    </row>
    <row r="53" spans="1:4" ht="12.75">
      <c r="A53" t="str">
        <f>VLOOKUP(B53,Inscritos!A:B,2,FALSE)</f>
        <v>Carlos Januário Eirinha Martins Coelho</v>
      </c>
      <c r="B53">
        <v>41004</v>
      </c>
      <c r="C53">
        <v>2145</v>
      </c>
      <c r="D53">
        <v>5</v>
      </c>
    </row>
    <row r="54" spans="1:4" ht="12.75">
      <c r="A54" t="str">
        <f>VLOOKUP(B54,Inscritos!A:B,2,FALSE)</f>
        <v>Raquel Gouveia Ribeiro</v>
      </c>
      <c r="B54">
        <v>49377</v>
      </c>
      <c r="C54">
        <v>2150</v>
      </c>
      <c r="D54">
        <v>4</v>
      </c>
    </row>
    <row r="55" spans="1:4" ht="12.75">
      <c r="A55" t="str">
        <f>VLOOKUP(B55,Inscritos!A:B,2,FALSE)</f>
        <v>Bruno Filipe Pedreira Amorim</v>
      </c>
      <c r="B55">
        <v>46194</v>
      </c>
      <c r="C55">
        <v>2154</v>
      </c>
      <c r="D55">
        <v>4</v>
      </c>
    </row>
    <row r="56" spans="1:4" ht="12.75">
      <c r="A56" t="str">
        <f>VLOOKUP(B56,Inscritos!A:B,2,FALSE)</f>
        <v>João Paulo da Fonte Fonseca</v>
      </c>
      <c r="B56">
        <v>47415</v>
      </c>
      <c r="C56">
        <v>2302</v>
      </c>
      <c r="D56">
        <v>7</v>
      </c>
    </row>
    <row r="57" spans="1:4" ht="12.75">
      <c r="A57" t="str">
        <f>VLOOKUP(B57,Inscritos!A:B,2,FALSE)</f>
        <v>José Ricardo de Sousa Coutinho</v>
      </c>
      <c r="B57">
        <v>47024</v>
      </c>
      <c r="C57">
        <v>2303</v>
      </c>
      <c r="D57">
        <v>2</v>
      </c>
    </row>
    <row r="58" spans="1:4" ht="12.75">
      <c r="A58" t="str">
        <f>VLOOKUP(B58,Inscritos!A:B,2,FALSE)</f>
        <v>José Filipe da Silva Caldas</v>
      </c>
      <c r="B58">
        <v>25364</v>
      </c>
      <c r="C58">
        <v>2304</v>
      </c>
      <c r="D58">
        <v>4</v>
      </c>
    </row>
    <row r="59" spans="1:4" ht="12.75">
      <c r="A59" t="str">
        <f>VLOOKUP(B59,Inscritos!A:B,2,FALSE)</f>
        <v>Marco André Martins</v>
      </c>
      <c r="B59">
        <v>47125</v>
      </c>
      <c r="C59">
        <v>2305</v>
      </c>
      <c r="D59">
        <v>1</v>
      </c>
    </row>
    <row r="60" spans="1:4" ht="12.75">
      <c r="A60" t="str">
        <f>VLOOKUP(B60,Inscritos!A:B,2,FALSE)</f>
        <v>Ricardo Manuel Inácio Agra</v>
      </c>
      <c r="B60">
        <v>47069</v>
      </c>
      <c r="C60">
        <v>2307</v>
      </c>
      <c r="D60">
        <v>4</v>
      </c>
    </row>
    <row r="61" spans="1:4" ht="12.75">
      <c r="A61" t="str">
        <f>VLOOKUP(B61,Inscritos!A:B,2,FALSE)</f>
        <v>Daniel Ribeiro Quinta</v>
      </c>
      <c r="B61">
        <v>49327</v>
      </c>
      <c r="C61">
        <v>2308</v>
      </c>
      <c r="D61">
        <v>6</v>
      </c>
    </row>
    <row r="62" spans="1:4" ht="12.75">
      <c r="A62" t="str">
        <f>VLOOKUP(B62,Inscritos!A:B,2,FALSE)</f>
        <v>João Pedro Marques da Silva Martins</v>
      </c>
      <c r="B62">
        <v>50188</v>
      </c>
      <c r="C62">
        <v>2311</v>
      </c>
      <c r="D62">
        <v>4</v>
      </c>
    </row>
    <row r="63" spans="1:4" ht="12.75">
      <c r="A63" t="str">
        <f>VLOOKUP(B63,Inscritos!A:B,2,FALSE)</f>
        <v>Mário Gil Ferreira Gonçalves</v>
      </c>
      <c r="B63">
        <v>48418</v>
      </c>
      <c r="C63">
        <v>2312</v>
      </c>
      <c r="D63">
        <v>6</v>
      </c>
    </row>
    <row r="64" spans="1:4" ht="12.75">
      <c r="A64" t="str">
        <f>VLOOKUP(B64,Inscritos!A:B,2,FALSE)</f>
        <v>André Gustavo Silva de Macedo</v>
      </c>
      <c r="B64">
        <v>48408</v>
      </c>
      <c r="C64">
        <v>2313</v>
      </c>
      <c r="D64">
        <v>2</v>
      </c>
    </row>
    <row r="65" spans="1:4" ht="12.75">
      <c r="A65" t="str">
        <f>VLOOKUP(B65,Inscritos!A:B,2,FALSE)</f>
        <v>Agostinho Manuel Alves da Silva</v>
      </c>
      <c r="B65">
        <v>38176</v>
      </c>
      <c r="C65">
        <v>2314</v>
      </c>
      <c r="D65">
        <v>2</v>
      </c>
    </row>
    <row r="66" spans="1:4" ht="12.75">
      <c r="A66" t="str">
        <f>VLOOKUP(B66,Inscritos!A:B,2,FALSE)</f>
        <v>Francisco André Oliveira Reina Dourado</v>
      </c>
      <c r="B66">
        <v>51152</v>
      </c>
      <c r="C66">
        <v>1301</v>
      </c>
      <c r="D66">
        <v>6</v>
      </c>
    </row>
    <row r="67" spans="1:4" ht="12.75">
      <c r="A67" t="str">
        <f>VLOOKUP(B67,Inscritos!A:B,2,FALSE)</f>
        <v>César Miguel Vieira Martins</v>
      </c>
      <c r="B67">
        <v>33694</v>
      </c>
      <c r="C67">
        <v>1302</v>
      </c>
      <c r="D67">
        <v>7</v>
      </c>
    </row>
    <row r="68" spans="1:4" ht="12.75">
      <c r="A68" t="str">
        <f>VLOOKUP(B68,Inscritos!A:B,2,FALSE)</f>
        <v>Marco André Cálix Esteves Lopes</v>
      </c>
      <c r="B68">
        <v>50199</v>
      </c>
      <c r="C68">
        <v>1306</v>
      </c>
      <c r="D68">
        <v>7</v>
      </c>
    </row>
    <row r="69" spans="1:4" ht="12.75">
      <c r="A69" t="str">
        <f>VLOOKUP(B69,Inscritos!A:B,2,FALSE)</f>
        <v>João Gaspar da Silva Rodrigues</v>
      </c>
      <c r="B69">
        <v>50192</v>
      </c>
      <c r="C69">
        <v>1310</v>
      </c>
      <c r="D69">
        <v>6</v>
      </c>
    </row>
    <row r="70" spans="1:4" ht="12.75">
      <c r="A70" t="str">
        <f>VLOOKUP(B70,Inscritos!A:B,2,FALSE)</f>
        <v>Nuno Antunes Marques</v>
      </c>
      <c r="B70">
        <v>51164</v>
      </c>
      <c r="C70">
        <v>1311</v>
      </c>
      <c r="D70">
        <v>2</v>
      </c>
    </row>
    <row r="71" spans="1:4" ht="12.75">
      <c r="A71" t="str">
        <f>VLOOKUP(B71,Inscritos!A:B,2,FALSE)</f>
        <v>Sandra Cláudia Pereira Rodrigues</v>
      </c>
      <c r="B71">
        <v>41705</v>
      </c>
      <c r="C71">
        <v>1312</v>
      </c>
      <c r="D71">
        <v>6</v>
      </c>
    </row>
    <row r="72" spans="1:4" ht="12.75">
      <c r="A72" t="str">
        <f>VLOOKUP(B72,Inscritos!A:B,2,FALSE)</f>
        <v>André da Silva Rocha</v>
      </c>
      <c r="B72">
        <v>47414</v>
      </c>
      <c r="C72">
        <v>1314</v>
      </c>
      <c r="D72">
        <v>7</v>
      </c>
    </row>
    <row r="73" spans="1:4" ht="12.75">
      <c r="A73" t="str">
        <f>VLOOKUP(B73,Inscritos!A:B,2,FALSE)</f>
        <v>André Filipe Pereira Félix</v>
      </c>
      <c r="B73">
        <v>49356</v>
      </c>
      <c r="C73">
        <v>1202</v>
      </c>
      <c r="D73">
        <v>4</v>
      </c>
    </row>
    <row r="74" spans="1:4" ht="12.75">
      <c r="A74" t="str">
        <f>VLOOKUP(B74,Inscritos!A:B,2,FALSE)</f>
        <v>Rui André de Arauúo Peres</v>
      </c>
      <c r="B74">
        <v>49407</v>
      </c>
      <c r="C74">
        <v>1203</v>
      </c>
      <c r="D74">
        <v>2</v>
      </c>
    </row>
    <row r="75" spans="1:4" ht="12.75">
      <c r="A75" t="str">
        <f>VLOOKUP(B75,Inscritos!A:B,2,FALSE)</f>
        <v>Jorge Miguel de Sousa Russo</v>
      </c>
      <c r="B75">
        <v>47394</v>
      </c>
      <c r="C75">
        <v>1204</v>
      </c>
      <c r="D75">
        <v>6</v>
      </c>
    </row>
    <row r="76" spans="1:4" ht="12.75">
      <c r="A76" t="str">
        <f>VLOOKUP(B76,Inscritos!A:B,2,FALSE)</f>
        <v>Miguel Pedro de Almeida Ferreira Correia Dourado</v>
      </c>
      <c r="B76">
        <v>32608</v>
      </c>
      <c r="C76">
        <v>1205</v>
      </c>
      <c r="D76">
        <v>2</v>
      </c>
    </row>
    <row r="77" spans="1:4" ht="12.75">
      <c r="A77" t="str">
        <f>VLOOKUP(B77,Inscritos!A:B,2,FALSE)</f>
        <v>Joaquim Paulo Ribeiro de Magalhães</v>
      </c>
      <c r="B77">
        <v>49322</v>
      </c>
      <c r="C77">
        <v>1207</v>
      </c>
      <c r="D77">
        <v>2</v>
      </c>
    </row>
    <row r="78" spans="1:4" ht="12.75">
      <c r="A78" t="str">
        <f>VLOOKUP(B78,Inscritos!A:B,2,FALSE)</f>
        <v>João de Melo Feio Pinheiro Gonçalves</v>
      </c>
      <c r="B78">
        <v>49351</v>
      </c>
      <c r="C78">
        <v>1209</v>
      </c>
      <c r="D78">
        <v>3</v>
      </c>
    </row>
    <row r="79" spans="1:4" ht="12.75">
      <c r="A79" t="str">
        <f>VLOOKUP(B79,Inscritos!A:B,2,FALSE)</f>
        <v>Sérgio André Linhares Gomes</v>
      </c>
      <c r="B79">
        <v>43173</v>
      </c>
      <c r="C79">
        <v>1210</v>
      </c>
      <c r="D79">
        <v>1</v>
      </c>
    </row>
    <row r="80" spans="1:4" ht="12.75">
      <c r="A80" t="str">
        <f>VLOOKUP(B80,Inscritos!A:B,2,FALSE)</f>
        <v>Duarte Nuno dos Santos Ramos</v>
      </c>
      <c r="B80">
        <v>38575</v>
      </c>
      <c r="C80">
        <v>1211</v>
      </c>
      <c r="D80">
        <v>1</v>
      </c>
    </row>
    <row r="81" spans="1:4" ht="12.75">
      <c r="A81" t="str">
        <f>VLOOKUP(B81,Inscritos!A:B,2,FALSE)</f>
        <v>Joana da Silva Carvalho</v>
      </c>
      <c r="B81">
        <v>47079</v>
      </c>
      <c r="C81">
        <v>1212</v>
      </c>
      <c r="D81">
        <v>4</v>
      </c>
    </row>
    <row r="82" spans="1:4" ht="12.75">
      <c r="A82" t="str">
        <f>VLOOKUP(B82,Inscritos!A:B,2,FALSE)</f>
        <v>Isabel Maria Rosendo Cardoso</v>
      </c>
      <c r="B82">
        <v>33703</v>
      </c>
      <c r="C82">
        <v>1213</v>
      </c>
      <c r="D82">
        <v>4</v>
      </c>
    </row>
    <row r="83" spans="1:4" ht="12.75">
      <c r="A83" t="str">
        <f>VLOOKUP(B83,Inscritos!A:B,2,FALSE)</f>
        <v>Jorge Miguel Fonseca Gonçalves</v>
      </c>
      <c r="B83">
        <v>49310</v>
      </c>
      <c r="C83">
        <v>1216</v>
      </c>
      <c r="D83">
        <v>3</v>
      </c>
    </row>
    <row r="84" spans="1:4" ht="12.75">
      <c r="A84" t="str">
        <f>VLOOKUP(B84,Inscritos!A:B,2,FALSE)</f>
        <v>Emanuel José Vieira Gonçalves</v>
      </c>
      <c r="B84">
        <v>49336</v>
      </c>
      <c r="C84">
        <v>1218</v>
      </c>
      <c r="D84">
        <v>6</v>
      </c>
    </row>
    <row r="85" spans="1:4" ht="12.75">
      <c r="A85" t="str">
        <f>VLOOKUP(B85,Inscritos!A:B,2,FALSE)</f>
        <v>Vasco André da Costa Grilo</v>
      </c>
      <c r="B85">
        <v>49403</v>
      </c>
      <c r="C85">
        <v>1219</v>
      </c>
      <c r="D85">
        <v>5</v>
      </c>
    </row>
    <row r="86" spans="1:4" ht="12.75">
      <c r="A86" t="str">
        <f>VLOOKUP(B86,Inscritos!A:B,2,FALSE)</f>
        <v>Francisco André Guimarães Ribeiro</v>
      </c>
      <c r="B86">
        <v>49324</v>
      </c>
      <c r="C86">
        <v>1223</v>
      </c>
      <c r="D86">
        <v>6</v>
      </c>
    </row>
    <row r="87" spans="1:4" ht="12.75">
      <c r="A87" t="str">
        <f>VLOOKUP(B87,Inscritos!A:B,2,FALSE)</f>
        <v>Sandro Cláudio Ferreira Rodrigues</v>
      </c>
      <c r="B87">
        <v>47112</v>
      </c>
      <c r="C87">
        <v>1224</v>
      </c>
      <c r="D87">
        <v>4</v>
      </c>
    </row>
    <row r="88" spans="1:4" ht="12.75">
      <c r="A88" t="str">
        <f>VLOOKUP(B88,Inscritos!A:B,2,FALSE)</f>
        <v>Daniel Filipe Pimenta Peixoto</v>
      </c>
      <c r="B88">
        <v>48402</v>
      </c>
      <c r="C88">
        <v>1225</v>
      </c>
      <c r="D88">
        <v>3</v>
      </c>
    </row>
    <row r="89" spans="1:4" ht="12.75">
      <c r="A89" t="str">
        <f>VLOOKUP(B89,Inscritos!A:B,2,FALSE)</f>
        <v>Diogo Araújo Carvalho Vilaça Moreira</v>
      </c>
      <c r="B89">
        <v>49341</v>
      </c>
      <c r="C89">
        <v>1226</v>
      </c>
      <c r="D89">
        <v>5</v>
      </c>
    </row>
    <row r="90" spans="1:4" ht="12.75">
      <c r="A90" t="str">
        <f>VLOOKUP(B90,Inscritos!A:B,2,FALSE)</f>
        <v>José Miguel Carvalho Magalhães</v>
      </c>
      <c r="B90">
        <v>42235</v>
      </c>
      <c r="C90">
        <v>1228</v>
      </c>
      <c r="D90">
        <v>7</v>
      </c>
    </row>
    <row r="91" spans="1:4" ht="12.75">
      <c r="A91" t="str">
        <f>VLOOKUP(B91,Inscritos!A:B,2,FALSE)</f>
        <v>Dárcio Manuel Moreira Alves Gonçalves</v>
      </c>
      <c r="B91">
        <v>47080</v>
      </c>
      <c r="C91">
        <v>1230</v>
      </c>
      <c r="D91">
        <v>4</v>
      </c>
    </row>
    <row r="92" spans="1:4" ht="12.75">
      <c r="A92" t="str">
        <f>VLOOKUP(B92,Inscritos!A:B,2,FALSE)</f>
        <v>Henrique Manuel Peixoto Carvalho</v>
      </c>
      <c r="B92">
        <v>49326</v>
      </c>
      <c r="C92">
        <v>1231</v>
      </c>
      <c r="D92">
        <v>6</v>
      </c>
    </row>
    <row r="93" spans="1:4" ht="12.75">
      <c r="A93" t="str">
        <f>VLOOKUP(B93,Inscritos!A:B,2,FALSE)</f>
        <v>Sérgio Filipe Rodrigues Cracel Viana</v>
      </c>
      <c r="B93">
        <v>49402</v>
      </c>
      <c r="C93">
        <v>1232</v>
      </c>
      <c r="D93">
        <v>7</v>
      </c>
    </row>
    <row r="94" spans="1:4" ht="12.75">
      <c r="A94" t="str">
        <f>VLOOKUP(B94,Inscritos!A:B,2,FALSE)</f>
        <v>Luís Ricardo Gonçalves Teixeira</v>
      </c>
      <c r="B94">
        <v>42060</v>
      </c>
      <c r="C94">
        <v>1233</v>
      </c>
      <c r="D94">
        <v>3</v>
      </c>
    </row>
    <row r="95" spans="1:4" ht="12.75">
      <c r="A95" t="str">
        <f>VLOOKUP(B95,Inscritos!A:B,2,FALSE)</f>
        <v>Paulo Alexandre Pinheiro da Silva</v>
      </c>
      <c r="B95">
        <v>50515</v>
      </c>
      <c r="C95">
        <v>1235</v>
      </c>
      <c r="D95">
        <v>5</v>
      </c>
    </row>
    <row r="96" spans="1:4" ht="12.75">
      <c r="A96" t="str">
        <f>VLOOKUP(B96,Inscritos!A:B,2,FALSE)</f>
        <v>Luis Filipe Pereira da Silva</v>
      </c>
      <c r="B96">
        <v>49374</v>
      </c>
      <c r="C96">
        <v>1237</v>
      </c>
      <c r="D96">
        <v>5</v>
      </c>
    </row>
    <row r="97" spans="1:4" ht="12.75">
      <c r="A97" t="str">
        <f>VLOOKUP(B97,Inscritos!A:B,2,FALSE)</f>
        <v>André Costa Freitas</v>
      </c>
      <c r="B97">
        <v>49352</v>
      </c>
      <c r="C97">
        <v>1238</v>
      </c>
      <c r="D97">
        <v>6</v>
      </c>
    </row>
    <row r="98" spans="1:4" ht="12.75">
      <c r="A98" t="str">
        <f>VLOOKUP(B98,Inscritos!A:B,2,FALSE)</f>
        <v>Ricardo Filipe da Silva Oliveira</v>
      </c>
      <c r="B98">
        <v>49364</v>
      </c>
      <c r="C98">
        <v>1239</v>
      </c>
      <c r="D98">
        <v>6</v>
      </c>
    </row>
    <row r="99" spans="1:4" ht="12.75">
      <c r="A99" t="str">
        <f>VLOOKUP(B99,Inscritos!A:B,2,FALSE)</f>
        <v>Daniel Carvalho da Rocha</v>
      </c>
      <c r="B99">
        <v>49320</v>
      </c>
      <c r="C99">
        <v>1240</v>
      </c>
      <c r="D99">
        <v>7</v>
      </c>
    </row>
    <row r="100" spans="1:4" ht="12.75">
      <c r="A100" t="str">
        <f>VLOOKUP(B100,Inscritos!A:B,2,FALSE)</f>
        <v>Tiago Emanuel Lobo de Macedo Freitas Castro</v>
      </c>
      <c r="B100">
        <v>49397</v>
      </c>
      <c r="C100">
        <v>1241</v>
      </c>
      <c r="D100">
        <v>7</v>
      </c>
    </row>
    <row r="101" spans="1:4" ht="12.75">
      <c r="A101" t="str">
        <f>VLOOKUP(B101,Inscritos!A:B,2,FALSE)</f>
        <v>Pedro Vasconcelos Castro Lopes Faria</v>
      </c>
      <c r="B101">
        <v>49381</v>
      </c>
      <c r="C101">
        <v>1247</v>
      </c>
      <c r="D101">
        <v>7</v>
      </c>
    </row>
    <row r="102" spans="1:4" ht="12.75">
      <c r="A102" t="str">
        <f>VLOOKUP(B102,Inscritos!A:B,2,FALSE)</f>
        <v>Fernando Coutinho de Araújo</v>
      </c>
      <c r="B102">
        <v>49337</v>
      </c>
      <c r="C102">
        <v>1249</v>
      </c>
      <c r="D102">
        <v>7</v>
      </c>
    </row>
    <row r="103" spans="1:4" ht="12.75">
      <c r="A103" t="str">
        <f>VLOOKUP(B103,Inscritos!A:B,2,FALSE)</f>
        <v>Luis Alexandre Ferreira da Silva Machado</v>
      </c>
      <c r="B103">
        <v>40604</v>
      </c>
      <c r="C103">
        <v>1251</v>
      </c>
      <c r="D103">
        <v>1</v>
      </c>
    </row>
    <row r="104" spans="1:4" ht="12.75">
      <c r="A104" t="str">
        <f>VLOOKUP(B104,Inscritos!A:B,2,FALSE)</f>
        <v>Leonel João Fernandes Braga</v>
      </c>
      <c r="B104">
        <v>49383</v>
      </c>
      <c r="C104">
        <v>1252</v>
      </c>
      <c r="D104">
        <v>7</v>
      </c>
    </row>
    <row r="105" spans="1:4" ht="12.75">
      <c r="A105" t="str">
        <f>VLOOKUP(B105,Inscritos!A:B,2,FALSE)</f>
        <v>Marco Pereira Carneiro</v>
      </c>
      <c r="B105">
        <v>47128</v>
      </c>
      <c r="C105">
        <v>1101</v>
      </c>
      <c r="D105">
        <v>8</v>
      </c>
    </row>
    <row r="106" spans="1:4" ht="12.75">
      <c r="A106" t="str">
        <f>VLOOKUP(B106,Inscritos!A:B,2,FALSE)</f>
        <v>Pedro Filipe Reis Felgueiras</v>
      </c>
      <c r="B106">
        <v>47052</v>
      </c>
      <c r="C106">
        <v>1102</v>
      </c>
      <c r="D106">
        <v>9</v>
      </c>
    </row>
    <row r="107" spans="1:4" ht="12.75">
      <c r="A107" t="str">
        <f>VLOOKUP(B107,Inscritos!A:B,2,FALSE)</f>
        <v>Leandro Manuel Sousa Loureiro</v>
      </c>
      <c r="B107">
        <v>51178</v>
      </c>
      <c r="C107">
        <v>1104</v>
      </c>
      <c r="D107">
        <v>8</v>
      </c>
    </row>
    <row r="108" spans="1:4" ht="12.75">
      <c r="A108" t="str">
        <f>VLOOKUP(B108,Inscritos!A:B,2,FALSE)</f>
        <v>Augusto José Trindade Soares</v>
      </c>
      <c r="B108">
        <v>47123</v>
      </c>
      <c r="C108">
        <v>1114</v>
      </c>
      <c r="D108">
        <v>9</v>
      </c>
    </row>
    <row r="109" spans="1:4" ht="12.75">
      <c r="A109" t="str">
        <f>VLOOKUP(B109,Inscritos!A:B,2,FALSE)</f>
        <v>Arlindo António Asseiro Pires</v>
      </c>
      <c r="B109">
        <v>38586</v>
      </c>
      <c r="C109">
        <v>1115</v>
      </c>
      <c r="D109">
        <v>8</v>
      </c>
    </row>
    <row r="110" spans="1:4" ht="12.75">
      <c r="A110" t="str">
        <f>VLOOKUP(B110,Inscritos!A:B,2,FALSE)</f>
        <v>Pedro Filipe da Costa Machado</v>
      </c>
      <c r="B110">
        <v>49416</v>
      </c>
      <c r="C110">
        <v>1103</v>
      </c>
      <c r="D110">
        <v>4</v>
      </c>
    </row>
    <row r="111" spans="1:4" ht="12.75">
      <c r="A111" t="str">
        <f>VLOOKUP(B111,Inscritos!A:B,2,FALSE)</f>
        <v>Katia Marina Ferreira da Silva</v>
      </c>
      <c r="B111">
        <v>35842</v>
      </c>
      <c r="C111">
        <v>1105</v>
      </c>
      <c r="D111">
        <v>3</v>
      </c>
    </row>
    <row r="112" spans="1:4" ht="12.75">
      <c r="A112" t="str">
        <f>VLOOKUP(B112,Inscritos!A:B,2,FALSE)</f>
        <v>José Filipe Moreira da Silva Figueiredo</v>
      </c>
      <c r="B112">
        <v>47046</v>
      </c>
      <c r="C112">
        <v>1106</v>
      </c>
      <c r="D112">
        <v>3</v>
      </c>
    </row>
    <row r="113" spans="1:4" ht="12.75">
      <c r="A113" t="str">
        <f>VLOOKUP(B113,Inscritos!A:B,2,FALSE)</f>
        <v>José Carlos Vieira Guerreiro</v>
      </c>
      <c r="B113">
        <v>43224</v>
      </c>
      <c r="C113">
        <v>1107</v>
      </c>
      <c r="D113">
        <v>2</v>
      </c>
    </row>
    <row r="114" spans="1:4" ht="12.75">
      <c r="A114" t="str">
        <f>VLOOKUP(B114,Inscritos!A:B,2,FALSE)</f>
        <v>Jorge Leonardo da Silva Lima</v>
      </c>
      <c r="B114">
        <v>49325</v>
      </c>
      <c r="C114">
        <v>1108</v>
      </c>
      <c r="D114">
        <v>0</v>
      </c>
    </row>
    <row r="115" spans="1:4" ht="12.75">
      <c r="A115" t="str">
        <f>VLOOKUP(B115,Inscritos!A:B,2,FALSE)</f>
        <v>Joaquim Machado Gonçalves Sampaio</v>
      </c>
      <c r="B115">
        <v>38198</v>
      </c>
      <c r="C115">
        <v>1109</v>
      </c>
      <c r="D115">
        <v>2</v>
      </c>
    </row>
    <row r="116" spans="1:4" ht="12.75">
      <c r="A116" t="str">
        <f>VLOOKUP(B116,Inscritos!A:B,2,FALSE)</f>
        <v>João Miguel Oliveira Carvalho</v>
      </c>
      <c r="B116">
        <v>50190</v>
      </c>
      <c r="C116">
        <v>1110</v>
      </c>
      <c r="D116">
        <v>1</v>
      </c>
    </row>
    <row r="117" spans="1:4" ht="12.75">
      <c r="A117" t="str">
        <f>VLOOKUP(B117,Inscritos!A:B,2,FALSE)</f>
        <v>João Miguel do Vale Leiras</v>
      </c>
      <c r="B117">
        <v>49355</v>
      </c>
      <c r="C117">
        <v>1111</v>
      </c>
      <c r="D117">
        <v>3</v>
      </c>
    </row>
    <row r="118" spans="1:4" ht="12.75">
      <c r="A118" t="str">
        <f>VLOOKUP(B118,Inscritos!A:B,2,FALSE)</f>
        <v>João Manuel Fernandes da Silva Ribeiro</v>
      </c>
      <c r="B118">
        <v>47131</v>
      </c>
      <c r="C118">
        <v>1112</v>
      </c>
      <c r="D118">
        <v>4</v>
      </c>
    </row>
    <row r="119" spans="1:4" ht="12.75">
      <c r="A119" t="str">
        <f>VLOOKUP(B119,Inscritos!A:B,2,FALSE)</f>
        <v>Carlos Miguel Gomes de Sá</v>
      </c>
      <c r="B119">
        <v>50207</v>
      </c>
      <c r="C119">
        <v>1113</v>
      </c>
      <c r="D119">
        <v>3</v>
      </c>
    </row>
    <row r="120" spans="1:4" ht="12.75">
      <c r="A120" t="str">
        <f>VLOOKUP(B120,Inscritos!A:B,2,FALSE)</f>
        <v>André Couto da Silva</v>
      </c>
      <c r="B120">
        <v>47106</v>
      </c>
      <c r="C120">
        <v>1116</v>
      </c>
      <c r="D120">
        <v>6</v>
      </c>
    </row>
    <row r="121" spans="1:4" ht="12.75">
      <c r="A121" t="str">
        <f>VLOOKUP(B121,Inscritos!A:B,2,FALSE)</f>
        <v>Joel Amorim Pinho</v>
      </c>
      <c r="B121">
        <v>43098</v>
      </c>
      <c r="C121">
        <v>1117</v>
      </c>
      <c r="D121">
        <v>6</v>
      </c>
    </row>
    <row r="122" spans="1:4" ht="12.75">
      <c r="A122" t="str">
        <f>VLOOKUP(B122,Inscritos!A:B,2,FALSE)</f>
        <v>Ricardo Nuno Pinto Ferreira</v>
      </c>
      <c r="B122">
        <v>47089</v>
      </c>
      <c r="C122">
        <v>1120</v>
      </c>
      <c r="D122">
        <v>1</v>
      </c>
    </row>
    <row r="123" spans="1:4" ht="12.75">
      <c r="A123" t="str">
        <f>VLOOKUP(B123,Inscritos!A:B,2,FALSE)</f>
        <v>Paulo Alexandre da Silva Lopes</v>
      </c>
      <c r="B123">
        <v>44633</v>
      </c>
      <c r="C123">
        <v>1121</v>
      </c>
      <c r="D123">
        <v>3</v>
      </c>
    </row>
    <row r="124" spans="1:4" ht="12.75">
      <c r="A124" t="str">
        <f>VLOOKUP(B124,Inscritos!A:B,2,FALSE)</f>
        <v>Nuno Filipe Macedo da Cunha Mendes</v>
      </c>
      <c r="B124">
        <v>51161</v>
      </c>
      <c r="C124">
        <v>1122</v>
      </c>
      <c r="D124">
        <v>3</v>
      </c>
    </row>
    <row r="125" spans="1:4" ht="12.75">
      <c r="A125" t="str">
        <f>VLOOKUP(B125,Inscritos!A:B,2,FALSE)</f>
        <v>Nuno Diogo Neto Ferreira</v>
      </c>
      <c r="B125">
        <v>43550</v>
      </c>
      <c r="C125">
        <v>1123</v>
      </c>
      <c r="D125">
        <v>6</v>
      </c>
    </row>
    <row r="126" spans="1:4" ht="12.75">
      <c r="A126" t="str">
        <f>VLOOKUP(B126,Inscritos!A:B,2,FALSE)</f>
        <v>Luís Miguel Loureiro Lopes de Araújo</v>
      </c>
      <c r="B126">
        <v>35365</v>
      </c>
      <c r="C126">
        <v>1124</v>
      </c>
      <c r="D126">
        <v>0</v>
      </c>
    </row>
    <row r="127" spans="1:4" ht="12.75">
      <c r="A127" t="str">
        <f>VLOOKUP(B127,Inscritos!A:B,2,FALSE)</f>
        <v>Jorge André dos Santos Gonçalves</v>
      </c>
      <c r="B127">
        <v>49308</v>
      </c>
      <c r="C127">
        <v>1125</v>
      </c>
      <c r="D127">
        <v>4</v>
      </c>
    </row>
    <row r="128" spans="1:4" ht="12.75">
      <c r="A128" t="str">
        <f>VLOOKUP(B128,Inscritos!A:B,2,FALSE)</f>
        <v>Hélder Nuno Martins do Vale Tomé</v>
      </c>
      <c r="B128">
        <v>39503</v>
      </c>
      <c r="C128">
        <v>1127</v>
      </c>
      <c r="D128">
        <v>5</v>
      </c>
    </row>
    <row r="129" spans="1:4" ht="12.75">
      <c r="A129" t="str">
        <f>VLOOKUP(B129,Inscritos!A:B,2,FALSE)</f>
        <v>Francisco Manuel Pereira da Cunha</v>
      </c>
      <c r="B129">
        <v>43534</v>
      </c>
      <c r="C129">
        <v>1128</v>
      </c>
      <c r="D129">
        <v>7</v>
      </c>
    </row>
    <row r="130" spans="1:4" ht="12.75">
      <c r="A130" t="str">
        <f>VLOOKUP(B130,Inscritos!A:B,2,FALSE)</f>
        <v>Adriana Madalena Oliveira Cunha</v>
      </c>
      <c r="B130">
        <v>47403</v>
      </c>
      <c r="C130">
        <v>1129</v>
      </c>
      <c r="D130">
        <v>5</v>
      </c>
    </row>
    <row r="131" spans="1:6" ht="12.75">
      <c r="A131" t="str">
        <f>VLOOKUP(B131,Inscritos!A:B,2,FALSE)</f>
        <v>Cristóvão Pereira de Macedo</v>
      </c>
      <c r="B131">
        <v>49338</v>
      </c>
      <c r="C131">
        <v>1131</v>
      </c>
      <c r="D131">
        <v>5</v>
      </c>
      <c r="F131" t="s">
        <v>723</v>
      </c>
    </row>
    <row r="132" spans="1:4" ht="12.75">
      <c r="A132" t="str">
        <f>VLOOKUP(B132,Inscritos!A:B,2,FALSE)</f>
        <v>Rui Pedro Fernandes da Costa e Silva</v>
      </c>
      <c r="B132">
        <v>47063</v>
      </c>
      <c r="C132">
        <v>1133</v>
      </c>
      <c r="D132">
        <v>7</v>
      </c>
    </row>
    <row r="133" spans="1:4" ht="12.75">
      <c r="A133" t="str">
        <f>VLOOKUP(B133,Inscritos!A:B,2,FALSE)</f>
        <v>Rui Gonçalves Silva</v>
      </c>
      <c r="B133">
        <v>47082</v>
      </c>
      <c r="C133">
        <v>1134</v>
      </c>
      <c r="D133">
        <v>5</v>
      </c>
    </row>
    <row r="134" spans="1:4" ht="12.75">
      <c r="A134" t="str">
        <f>VLOOKUP(B134,Inscritos!A:B,2,FALSE)</f>
        <v>Paulo Roberto Gonçalves Campos</v>
      </c>
      <c r="B134">
        <v>42215</v>
      </c>
      <c r="C134">
        <v>1135</v>
      </c>
      <c r="D134">
        <v>3</v>
      </c>
    </row>
    <row r="135" spans="1:4" ht="12.75">
      <c r="A135" t="str">
        <f>VLOOKUP(B135,Inscritos!A:B,2,FALSE)</f>
        <v>Carlos Manuel Oliveira Gonçalves</v>
      </c>
      <c r="B135">
        <v>47038</v>
      </c>
      <c r="C135">
        <v>1136</v>
      </c>
      <c r="D135">
        <v>6</v>
      </c>
    </row>
    <row r="136" spans="1:4" ht="12.75">
      <c r="A136" t="str">
        <f>VLOOKUP(B136,Inscritos!A:B,2,FALSE)</f>
        <v>André Gomes Rodrigues</v>
      </c>
      <c r="B136">
        <v>47424</v>
      </c>
      <c r="C136">
        <v>1137</v>
      </c>
      <c r="D136">
        <v>7</v>
      </c>
    </row>
    <row r="137" spans="1:4" ht="12.75">
      <c r="A137" t="str">
        <f>VLOOKUP(B137,Inscritos!A:B,2,FALSE)</f>
        <v>Vítor Nuno Rodrigues Costa</v>
      </c>
      <c r="B137">
        <v>49418</v>
      </c>
      <c r="C137">
        <v>1139</v>
      </c>
      <c r="D137">
        <v>5</v>
      </c>
    </row>
    <row r="138" spans="1:4" ht="12.75">
      <c r="A138" t="str">
        <f>VLOOKUP(B138,Inscritos!A:B,2,FALSE)</f>
        <v>Rui Filipe Pedro Quelhas</v>
      </c>
      <c r="B138">
        <v>47090</v>
      </c>
      <c r="C138">
        <v>1143</v>
      </c>
      <c r="D138">
        <v>7</v>
      </c>
    </row>
    <row r="139" spans="1:4" ht="12.75">
      <c r="A139" t="str">
        <f>VLOOKUP(B139,Inscritos!A:B,2,FALSE)</f>
        <v>Pedro Simão Pregueiro Jerónimo</v>
      </c>
      <c r="B139">
        <v>47085</v>
      </c>
      <c r="C139">
        <v>1144</v>
      </c>
      <c r="D139">
        <v>5</v>
      </c>
    </row>
    <row r="140" spans="1:4" ht="12.75">
      <c r="A140" t="str">
        <f>VLOOKUP(B140,Inscritos!A:B,2,FALSE)</f>
        <v>Pedro José Aragão Henriques</v>
      </c>
      <c r="B140">
        <v>40613</v>
      </c>
      <c r="C140">
        <v>1146</v>
      </c>
      <c r="D140">
        <v>6</v>
      </c>
    </row>
    <row r="141" spans="1:4" ht="12.75">
      <c r="A141" t="str">
        <f>VLOOKUP(B141,Inscritos!A:B,2,FALSE)</f>
        <v>Nelson Manuel Almeida Gonçalves</v>
      </c>
      <c r="B141">
        <v>47119</v>
      </c>
      <c r="C141">
        <v>1147</v>
      </c>
      <c r="D141">
        <v>4</v>
      </c>
    </row>
    <row r="142" spans="1:4" ht="12.75">
      <c r="A142" t="str">
        <f>VLOOKUP(B142,Inscritos!A:B,2,FALSE)</f>
        <v>José Pedro Silva de Oliveira Carvalho</v>
      </c>
      <c r="B142">
        <v>30214</v>
      </c>
      <c r="C142">
        <v>1148</v>
      </c>
      <c r="D142">
        <v>6</v>
      </c>
    </row>
    <row r="143" spans="1:4" ht="12.75">
      <c r="A143" t="str">
        <f>VLOOKUP(B143,Inscritos!A:B,2,FALSE)</f>
        <v>João Pedro Cunha Gonçalves</v>
      </c>
      <c r="B143">
        <v>47099</v>
      </c>
      <c r="C143">
        <v>1152</v>
      </c>
      <c r="D143">
        <v>6</v>
      </c>
    </row>
    <row r="144" spans="1:4" ht="12.75">
      <c r="A144" t="str">
        <f>VLOOKUP(B144,Inscritos!A:B,2,FALSE)</f>
        <v>Mário Jorge Gonçalves Silva</v>
      </c>
      <c r="B144">
        <v>43537</v>
      </c>
      <c r="C144">
        <v>1153</v>
      </c>
      <c r="D144">
        <v>6</v>
      </c>
    </row>
    <row r="145" spans="1:4" ht="12.75">
      <c r="A145" t="str">
        <f>VLOOKUP(B145,Inscritos!A:B,2,FALSE)</f>
        <v>Boris Victorovitch Tchikoulaev</v>
      </c>
      <c r="B145">
        <v>47030</v>
      </c>
      <c r="C145">
        <v>1159</v>
      </c>
      <c r="D145">
        <v>7</v>
      </c>
    </row>
    <row r="146" spans="1:4" ht="12.75">
      <c r="A146" t="str">
        <f>VLOOKUP(B146,Inscritos!A:B,2,FALSE)</f>
        <v>Paulo Ricardo Rodrigues Fernandes</v>
      </c>
      <c r="B146">
        <v>41829</v>
      </c>
      <c r="C146">
        <v>1160</v>
      </c>
      <c r="D146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6"/>
  <sheetViews>
    <sheetView workbookViewId="0" topLeftCell="A75">
      <selection activeCell="B107" sqref="B107"/>
    </sheetView>
  </sheetViews>
  <sheetFormatPr defaultColWidth="9.00390625" defaultRowHeight="12.75"/>
  <cols>
    <col min="1" max="1" width="11.00390625" style="0" customWidth="1"/>
    <col min="2" max="2" width="22.125" style="0" customWidth="1"/>
    <col min="3" max="16384" width="11.00390625" style="0" customWidth="1"/>
  </cols>
  <sheetData>
    <row r="1" spans="1:6" ht="12.75">
      <c r="A1" t="s">
        <v>505</v>
      </c>
      <c r="B1" t="s">
        <v>506</v>
      </c>
      <c r="C1" t="s">
        <v>507</v>
      </c>
      <c r="D1" t="s">
        <v>241</v>
      </c>
      <c r="E1" t="s">
        <v>242</v>
      </c>
      <c r="F1" t="s">
        <v>243</v>
      </c>
    </row>
    <row r="2" spans="1:6" ht="12.75">
      <c r="A2">
        <v>34172</v>
      </c>
      <c r="B2" t="s">
        <v>74</v>
      </c>
      <c r="C2" t="s">
        <v>41</v>
      </c>
      <c r="D2">
        <v>17</v>
      </c>
      <c r="E2">
        <v>14</v>
      </c>
      <c r="F2">
        <v>15</v>
      </c>
    </row>
    <row r="3" spans="1:6" ht="12.75">
      <c r="A3">
        <v>35283</v>
      </c>
      <c r="B3" t="s">
        <v>161</v>
      </c>
      <c r="C3" t="s">
        <v>502</v>
      </c>
      <c r="D3">
        <v>12</v>
      </c>
      <c r="E3">
        <v>8</v>
      </c>
      <c r="F3">
        <v>9</v>
      </c>
    </row>
    <row r="4" spans="1:6" ht="12.75">
      <c r="A4">
        <v>35319</v>
      </c>
      <c r="B4" t="s">
        <v>117</v>
      </c>
      <c r="C4" t="s">
        <v>502</v>
      </c>
      <c r="D4">
        <v>11</v>
      </c>
      <c r="E4">
        <v>14</v>
      </c>
      <c r="F4">
        <v>13</v>
      </c>
    </row>
    <row r="5" spans="1:6" ht="12.75">
      <c r="A5">
        <v>35782</v>
      </c>
      <c r="B5" t="s">
        <v>90</v>
      </c>
      <c r="C5" t="s">
        <v>41</v>
      </c>
      <c r="D5">
        <v>17</v>
      </c>
      <c r="E5">
        <v>19</v>
      </c>
      <c r="F5">
        <v>18</v>
      </c>
    </row>
    <row r="6" spans="1:6" ht="12.75">
      <c r="A6">
        <v>35862</v>
      </c>
      <c r="B6" t="s">
        <v>55</v>
      </c>
      <c r="C6" t="s">
        <v>41</v>
      </c>
      <c r="D6">
        <v>13</v>
      </c>
      <c r="E6">
        <v>12</v>
      </c>
      <c r="F6">
        <v>13</v>
      </c>
    </row>
    <row r="7" spans="1:6" ht="12.75">
      <c r="A7">
        <v>37074</v>
      </c>
      <c r="B7" t="s">
        <v>51</v>
      </c>
      <c r="C7" t="s">
        <v>41</v>
      </c>
      <c r="D7">
        <v>17</v>
      </c>
      <c r="E7">
        <v>17</v>
      </c>
      <c r="F7">
        <v>17</v>
      </c>
    </row>
    <row r="8" spans="1:6" ht="12.75">
      <c r="A8">
        <v>38055</v>
      </c>
      <c r="B8" t="s">
        <v>176</v>
      </c>
      <c r="C8" t="s">
        <v>502</v>
      </c>
      <c r="D8">
        <v>9</v>
      </c>
      <c r="E8">
        <v>11</v>
      </c>
      <c r="F8">
        <v>10</v>
      </c>
    </row>
    <row r="9" spans="1:6" ht="12.75">
      <c r="A9">
        <v>38125</v>
      </c>
      <c r="B9" t="s">
        <v>150</v>
      </c>
      <c r="C9" t="s">
        <v>502</v>
      </c>
      <c r="D9">
        <v>8</v>
      </c>
      <c r="E9">
        <v>11</v>
      </c>
      <c r="F9">
        <v>9</v>
      </c>
    </row>
    <row r="10" spans="1:6" ht="12.75">
      <c r="A10">
        <v>38130</v>
      </c>
      <c r="B10" t="s">
        <v>155</v>
      </c>
      <c r="C10" t="s">
        <v>502</v>
      </c>
      <c r="D10">
        <v>17</v>
      </c>
      <c r="E10" t="s">
        <v>248</v>
      </c>
      <c r="F10">
        <v>8</v>
      </c>
    </row>
    <row r="11" spans="1:6" ht="12.75">
      <c r="A11">
        <v>38157</v>
      </c>
      <c r="B11" t="s">
        <v>149</v>
      </c>
      <c r="C11" t="s">
        <v>502</v>
      </c>
      <c r="D11">
        <v>16</v>
      </c>
      <c r="E11">
        <v>11</v>
      </c>
      <c r="F11">
        <v>13</v>
      </c>
    </row>
    <row r="12" spans="1:6" ht="12.75">
      <c r="A12">
        <v>38173</v>
      </c>
      <c r="B12" t="s">
        <v>153</v>
      </c>
      <c r="C12" t="s">
        <v>502</v>
      </c>
      <c r="D12">
        <v>17</v>
      </c>
      <c r="E12">
        <v>17</v>
      </c>
      <c r="F12">
        <v>17</v>
      </c>
    </row>
    <row r="13" spans="1:6" ht="12.75">
      <c r="A13">
        <v>38176</v>
      </c>
      <c r="B13" t="s">
        <v>121</v>
      </c>
      <c r="C13" t="s">
        <v>502</v>
      </c>
      <c r="D13">
        <v>13</v>
      </c>
      <c r="E13">
        <v>12</v>
      </c>
      <c r="F13">
        <v>13</v>
      </c>
    </row>
    <row r="14" spans="1:6" ht="12.75">
      <c r="A14">
        <v>38192</v>
      </c>
      <c r="B14" t="s">
        <v>251</v>
      </c>
      <c r="C14" t="s">
        <v>502</v>
      </c>
      <c r="D14">
        <v>18</v>
      </c>
      <c r="E14">
        <v>15</v>
      </c>
      <c r="F14">
        <v>16</v>
      </c>
    </row>
    <row r="15" spans="1:6" ht="12.75">
      <c r="A15">
        <v>38214</v>
      </c>
      <c r="B15" t="s">
        <v>250</v>
      </c>
      <c r="C15" t="s">
        <v>502</v>
      </c>
      <c r="D15">
        <v>18</v>
      </c>
      <c r="E15">
        <v>15</v>
      </c>
      <c r="F15">
        <v>16</v>
      </c>
    </row>
    <row r="16" spans="1:6" ht="12.75">
      <c r="A16">
        <v>38214</v>
      </c>
      <c r="B16" t="s">
        <v>154</v>
      </c>
      <c r="C16" t="s">
        <v>502</v>
      </c>
      <c r="D16">
        <v>17</v>
      </c>
      <c r="E16">
        <v>17</v>
      </c>
      <c r="F16">
        <v>17</v>
      </c>
    </row>
    <row r="17" spans="1:6" ht="12.75">
      <c r="A17">
        <v>38575</v>
      </c>
      <c r="B17" t="s">
        <v>175</v>
      </c>
      <c r="C17" t="s">
        <v>502</v>
      </c>
      <c r="D17">
        <v>9</v>
      </c>
      <c r="E17">
        <v>11</v>
      </c>
      <c r="F17">
        <v>10</v>
      </c>
    </row>
    <row r="18" spans="1:6" ht="12.75">
      <c r="A18">
        <v>38580</v>
      </c>
      <c r="B18" t="s">
        <v>69</v>
      </c>
      <c r="C18" t="s">
        <v>41</v>
      </c>
      <c r="D18">
        <v>13</v>
      </c>
      <c r="E18">
        <v>13</v>
      </c>
      <c r="F18">
        <v>13</v>
      </c>
    </row>
    <row r="19" spans="1:6" ht="12.75">
      <c r="A19">
        <v>38586</v>
      </c>
      <c r="B19" t="s">
        <v>177</v>
      </c>
      <c r="C19" t="s">
        <v>502</v>
      </c>
      <c r="D19">
        <v>9</v>
      </c>
      <c r="E19">
        <v>11</v>
      </c>
      <c r="F19">
        <v>10</v>
      </c>
    </row>
    <row r="20" spans="1:6" ht="12.75">
      <c r="A20">
        <v>39410</v>
      </c>
      <c r="B20" t="s">
        <v>36</v>
      </c>
      <c r="C20" t="s">
        <v>502</v>
      </c>
      <c r="D20">
        <v>17</v>
      </c>
      <c r="E20" t="s">
        <v>248</v>
      </c>
      <c r="F20">
        <v>8</v>
      </c>
    </row>
    <row r="21" spans="1:6" ht="12.75">
      <c r="A21">
        <v>39503</v>
      </c>
      <c r="B21" t="s">
        <v>133</v>
      </c>
      <c r="C21" t="s">
        <v>502</v>
      </c>
      <c r="D21">
        <v>12</v>
      </c>
      <c r="E21">
        <v>13</v>
      </c>
      <c r="F21">
        <v>13</v>
      </c>
    </row>
    <row r="22" spans="1:6" ht="12.75">
      <c r="A22">
        <v>39508</v>
      </c>
      <c r="B22" t="s">
        <v>173</v>
      </c>
      <c r="C22" t="s">
        <v>502</v>
      </c>
      <c r="D22">
        <v>10</v>
      </c>
      <c r="E22">
        <v>14</v>
      </c>
      <c r="F22">
        <v>13</v>
      </c>
    </row>
    <row r="23" spans="1:6" ht="12.75">
      <c r="A23">
        <v>40604</v>
      </c>
      <c r="B23" t="s">
        <v>152</v>
      </c>
      <c r="C23" t="s">
        <v>502</v>
      </c>
      <c r="D23">
        <v>8</v>
      </c>
      <c r="E23">
        <v>12</v>
      </c>
      <c r="F23">
        <v>10</v>
      </c>
    </row>
    <row r="24" spans="1:6" ht="12.75">
      <c r="A24">
        <v>40613</v>
      </c>
      <c r="B24" t="s">
        <v>383</v>
      </c>
      <c r="C24" t="s">
        <v>502</v>
      </c>
      <c r="D24">
        <v>16</v>
      </c>
      <c r="E24">
        <v>16</v>
      </c>
      <c r="F24">
        <v>16</v>
      </c>
    </row>
    <row r="25" spans="1:6" ht="12.75">
      <c r="A25">
        <v>40616</v>
      </c>
      <c r="B25" t="s">
        <v>141</v>
      </c>
      <c r="C25" t="s">
        <v>502</v>
      </c>
      <c r="D25">
        <v>18</v>
      </c>
      <c r="E25">
        <v>14</v>
      </c>
      <c r="F25">
        <v>16</v>
      </c>
    </row>
    <row r="26" spans="1:6" ht="12.75">
      <c r="A26">
        <v>40618</v>
      </c>
      <c r="B26" t="s">
        <v>166</v>
      </c>
      <c r="C26" t="s">
        <v>502</v>
      </c>
      <c r="D26">
        <v>14</v>
      </c>
      <c r="E26">
        <v>14</v>
      </c>
      <c r="F26">
        <v>14</v>
      </c>
    </row>
    <row r="27" spans="1:6" ht="12.75">
      <c r="A27">
        <v>40623</v>
      </c>
      <c r="B27" t="s">
        <v>132</v>
      </c>
      <c r="C27" t="s">
        <v>502</v>
      </c>
      <c r="D27">
        <v>12</v>
      </c>
      <c r="E27">
        <v>13</v>
      </c>
      <c r="F27">
        <v>13</v>
      </c>
    </row>
    <row r="28" spans="1:6" ht="12.75">
      <c r="A28">
        <v>40626</v>
      </c>
      <c r="B28" t="s">
        <v>165</v>
      </c>
      <c r="C28" t="s">
        <v>502</v>
      </c>
      <c r="D28">
        <v>14</v>
      </c>
      <c r="E28">
        <v>14</v>
      </c>
      <c r="F28">
        <v>14</v>
      </c>
    </row>
    <row r="29" spans="1:6" ht="12.75">
      <c r="A29">
        <v>40634</v>
      </c>
      <c r="B29" t="s">
        <v>167</v>
      </c>
      <c r="C29" t="s">
        <v>502</v>
      </c>
      <c r="D29">
        <v>14</v>
      </c>
      <c r="E29">
        <v>14</v>
      </c>
      <c r="F29">
        <v>14</v>
      </c>
    </row>
    <row r="30" spans="1:6" ht="12.75">
      <c r="A30">
        <v>40650</v>
      </c>
      <c r="B30" t="s">
        <v>394</v>
      </c>
      <c r="C30" t="s">
        <v>502</v>
      </c>
      <c r="D30">
        <v>15</v>
      </c>
      <c r="E30">
        <v>11</v>
      </c>
      <c r="F30">
        <v>12</v>
      </c>
    </row>
    <row r="31" spans="1:6" ht="12.75">
      <c r="A31">
        <v>40652</v>
      </c>
      <c r="B31" t="s">
        <v>19</v>
      </c>
      <c r="C31" t="s">
        <v>502</v>
      </c>
      <c r="D31">
        <v>14</v>
      </c>
      <c r="E31">
        <v>14</v>
      </c>
      <c r="F31">
        <v>14</v>
      </c>
    </row>
    <row r="32" spans="1:6" ht="12.75">
      <c r="A32">
        <v>40658</v>
      </c>
      <c r="B32" t="s">
        <v>174</v>
      </c>
      <c r="C32" t="s">
        <v>502</v>
      </c>
      <c r="D32">
        <v>10</v>
      </c>
      <c r="E32">
        <v>14</v>
      </c>
      <c r="F32">
        <v>13</v>
      </c>
    </row>
    <row r="33" spans="1:6" ht="12.75">
      <c r="A33">
        <v>40666</v>
      </c>
      <c r="B33" t="s">
        <v>159</v>
      </c>
      <c r="C33" t="s">
        <v>502</v>
      </c>
      <c r="D33">
        <v>9</v>
      </c>
      <c r="E33">
        <v>14</v>
      </c>
      <c r="F33">
        <v>12</v>
      </c>
    </row>
    <row r="34" spans="1:6" ht="12.75">
      <c r="A34">
        <v>40673</v>
      </c>
      <c r="B34" t="s">
        <v>140</v>
      </c>
      <c r="C34" t="s">
        <v>502</v>
      </c>
      <c r="D34">
        <v>18</v>
      </c>
      <c r="E34">
        <v>14</v>
      </c>
      <c r="F34">
        <v>16</v>
      </c>
    </row>
    <row r="35" spans="1:6" ht="12.75">
      <c r="A35">
        <v>40684</v>
      </c>
      <c r="B35" t="s">
        <v>18</v>
      </c>
      <c r="C35" t="s">
        <v>502</v>
      </c>
      <c r="D35">
        <v>14</v>
      </c>
      <c r="E35">
        <v>14</v>
      </c>
      <c r="F35">
        <v>14</v>
      </c>
    </row>
    <row r="36" spans="1:6" ht="12.75">
      <c r="A36">
        <v>40685</v>
      </c>
      <c r="B36" t="s">
        <v>118</v>
      </c>
      <c r="C36" t="s">
        <v>502</v>
      </c>
      <c r="D36">
        <v>16</v>
      </c>
      <c r="E36">
        <v>12</v>
      </c>
      <c r="F36">
        <v>14</v>
      </c>
    </row>
    <row r="37" spans="1:6" ht="12.75">
      <c r="A37">
        <v>40688</v>
      </c>
      <c r="B37" t="s">
        <v>189</v>
      </c>
      <c r="C37" t="s">
        <v>502</v>
      </c>
      <c r="D37">
        <v>19</v>
      </c>
      <c r="E37">
        <v>16</v>
      </c>
      <c r="F37">
        <v>17</v>
      </c>
    </row>
    <row r="38" spans="1:6" ht="12.75">
      <c r="A38">
        <v>40691</v>
      </c>
      <c r="B38" t="s">
        <v>40</v>
      </c>
      <c r="C38" t="s">
        <v>502</v>
      </c>
      <c r="D38">
        <v>15</v>
      </c>
      <c r="E38">
        <v>11</v>
      </c>
      <c r="F38">
        <v>12</v>
      </c>
    </row>
    <row r="39" spans="1:6" ht="12.75">
      <c r="A39">
        <v>40957</v>
      </c>
      <c r="B39" t="s">
        <v>108</v>
      </c>
      <c r="C39" t="s">
        <v>502</v>
      </c>
      <c r="D39">
        <v>15</v>
      </c>
      <c r="E39">
        <v>11</v>
      </c>
      <c r="F39">
        <v>12</v>
      </c>
    </row>
    <row r="40" spans="1:6" ht="12.75">
      <c r="A40">
        <v>40980</v>
      </c>
      <c r="B40" t="s">
        <v>249</v>
      </c>
      <c r="C40" t="s">
        <v>502</v>
      </c>
      <c r="D40">
        <v>18</v>
      </c>
      <c r="E40">
        <v>15</v>
      </c>
      <c r="F40">
        <v>16</v>
      </c>
    </row>
    <row r="41" spans="1:6" ht="12.75">
      <c r="A41">
        <v>40998</v>
      </c>
      <c r="B41" t="s">
        <v>91</v>
      </c>
      <c r="C41" t="s">
        <v>41</v>
      </c>
      <c r="D41">
        <v>15</v>
      </c>
      <c r="E41">
        <v>15</v>
      </c>
      <c r="F41">
        <v>15</v>
      </c>
    </row>
    <row r="42" spans="1:6" ht="12.75">
      <c r="A42">
        <v>40999</v>
      </c>
      <c r="B42" t="s">
        <v>76</v>
      </c>
      <c r="C42" t="s">
        <v>41</v>
      </c>
      <c r="D42">
        <v>14</v>
      </c>
      <c r="E42">
        <v>13</v>
      </c>
      <c r="F42">
        <v>13</v>
      </c>
    </row>
    <row r="43" spans="1:6" ht="12.75">
      <c r="A43">
        <v>41004</v>
      </c>
      <c r="B43" t="s">
        <v>48</v>
      </c>
      <c r="C43" t="s">
        <v>41</v>
      </c>
      <c r="D43">
        <v>12</v>
      </c>
      <c r="E43">
        <v>17</v>
      </c>
      <c r="F43">
        <v>15</v>
      </c>
    </row>
    <row r="44" spans="1:6" ht="12.75">
      <c r="A44">
        <v>41005</v>
      </c>
      <c r="B44" t="s">
        <v>111</v>
      </c>
      <c r="C44" t="s">
        <v>502</v>
      </c>
      <c r="D44">
        <v>17</v>
      </c>
      <c r="E44">
        <v>16</v>
      </c>
      <c r="F44">
        <v>17</v>
      </c>
    </row>
    <row r="45" spans="1:6" ht="12.75">
      <c r="A45">
        <v>41007</v>
      </c>
      <c r="B45" t="s">
        <v>61</v>
      </c>
      <c r="C45" t="s">
        <v>41</v>
      </c>
      <c r="D45">
        <v>13</v>
      </c>
      <c r="E45">
        <v>15</v>
      </c>
      <c r="F45">
        <v>14</v>
      </c>
    </row>
    <row r="46" spans="1:6" ht="12.75">
      <c r="A46">
        <v>41010</v>
      </c>
      <c r="B46" t="s">
        <v>50</v>
      </c>
      <c r="C46" t="s">
        <v>41</v>
      </c>
      <c r="D46">
        <v>17</v>
      </c>
      <c r="E46">
        <v>17</v>
      </c>
      <c r="F46">
        <v>17</v>
      </c>
    </row>
    <row r="47" spans="1:6" ht="12.75">
      <c r="A47">
        <v>41017</v>
      </c>
      <c r="B47" t="s">
        <v>70</v>
      </c>
      <c r="C47" t="s">
        <v>41</v>
      </c>
      <c r="D47">
        <v>15</v>
      </c>
      <c r="E47">
        <v>16</v>
      </c>
      <c r="F47">
        <v>16</v>
      </c>
    </row>
    <row r="48" spans="1:6" ht="12.75">
      <c r="A48">
        <v>41018</v>
      </c>
      <c r="B48" t="s">
        <v>93</v>
      </c>
      <c r="C48" t="s">
        <v>41</v>
      </c>
      <c r="D48">
        <v>15</v>
      </c>
      <c r="E48">
        <v>15</v>
      </c>
      <c r="F48">
        <v>15</v>
      </c>
    </row>
    <row r="49" spans="1:6" ht="12.75">
      <c r="A49">
        <v>41032</v>
      </c>
      <c r="B49" t="s">
        <v>73</v>
      </c>
      <c r="C49" t="s">
        <v>41</v>
      </c>
      <c r="D49">
        <v>17</v>
      </c>
      <c r="E49">
        <v>14</v>
      </c>
      <c r="F49">
        <v>15</v>
      </c>
    </row>
    <row r="50" spans="1:6" ht="12.75">
      <c r="A50">
        <v>41037</v>
      </c>
      <c r="B50" t="s">
        <v>59</v>
      </c>
      <c r="C50" t="s">
        <v>41</v>
      </c>
      <c r="D50">
        <v>10</v>
      </c>
      <c r="E50">
        <v>16</v>
      </c>
      <c r="F50">
        <v>14</v>
      </c>
    </row>
    <row r="51" spans="1:6" ht="12.75">
      <c r="A51">
        <v>41038</v>
      </c>
      <c r="B51" t="s">
        <v>92</v>
      </c>
      <c r="C51" t="s">
        <v>41</v>
      </c>
      <c r="D51">
        <v>15</v>
      </c>
      <c r="E51">
        <v>15</v>
      </c>
      <c r="F51">
        <v>15</v>
      </c>
    </row>
    <row r="52" spans="1:6" ht="12.75">
      <c r="A52">
        <v>41042</v>
      </c>
      <c r="B52" t="s">
        <v>110</v>
      </c>
      <c r="C52" t="s">
        <v>502</v>
      </c>
      <c r="D52">
        <v>17</v>
      </c>
      <c r="E52">
        <v>16</v>
      </c>
      <c r="F52">
        <v>17</v>
      </c>
    </row>
    <row r="53" spans="1:6" ht="12.75">
      <c r="A53">
        <v>41044</v>
      </c>
      <c r="B53" t="s">
        <v>142</v>
      </c>
      <c r="C53" t="s">
        <v>502</v>
      </c>
      <c r="D53">
        <v>18</v>
      </c>
      <c r="E53" t="s">
        <v>248</v>
      </c>
      <c r="F53">
        <v>8</v>
      </c>
    </row>
    <row r="54" spans="1:6" ht="12.75">
      <c r="A54">
        <v>41045</v>
      </c>
      <c r="B54" t="s">
        <v>62</v>
      </c>
      <c r="C54" t="s">
        <v>41</v>
      </c>
      <c r="D54">
        <v>13</v>
      </c>
      <c r="E54">
        <v>15</v>
      </c>
      <c r="F54">
        <v>14</v>
      </c>
    </row>
    <row r="55" spans="1:6" ht="12.75">
      <c r="A55">
        <v>41052</v>
      </c>
      <c r="B55" t="s">
        <v>253</v>
      </c>
      <c r="C55" t="s">
        <v>502</v>
      </c>
      <c r="D55">
        <v>16</v>
      </c>
      <c r="E55">
        <v>16</v>
      </c>
      <c r="F55">
        <v>16</v>
      </c>
    </row>
    <row r="56" spans="1:6" ht="12.75">
      <c r="A56">
        <v>41053</v>
      </c>
      <c r="B56" t="s">
        <v>49</v>
      </c>
      <c r="C56" t="s">
        <v>41</v>
      </c>
      <c r="D56" t="s">
        <v>248</v>
      </c>
      <c r="E56">
        <v>17</v>
      </c>
      <c r="F56">
        <v>8</v>
      </c>
    </row>
    <row r="57" spans="1:6" ht="12.75">
      <c r="A57">
        <v>41829</v>
      </c>
      <c r="B57" t="s">
        <v>247</v>
      </c>
      <c r="C57" t="s">
        <v>502</v>
      </c>
      <c r="D57">
        <v>9</v>
      </c>
      <c r="E57">
        <v>7</v>
      </c>
      <c r="F57">
        <v>8</v>
      </c>
    </row>
    <row r="58" spans="1:6" ht="12.75">
      <c r="A58">
        <v>42060</v>
      </c>
      <c r="B58" t="s">
        <v>374</v>
      </c>
      <c r="C58" t="s">
        <v>502</v>
      </c>
      <c r="D58">
        <v>11</v>
      </c>
      <c r="E58">
        <v>11</v>
      </c>
      <c r="F58">
        <v>11</v>
      </c>
    </row>
    <row r="59" spans="1:6" ht="12.75">
      <c r="A59">
        <v>42098</v>
      </c>
      <c r="B59" t="s">
        <v>162</v>
      </c>
      <c r="C59" t="s">
        <v>502</v>
      </c>
      <c r="D59">
        <v>12</v>
      </c>
      <c r="E59">
        <v>8</v>
      </c>
      <c r="F59">
        <v>9</v>
      </c>
    </row>
    <row r="60" spans="1:6" ht="12.75">
      <c r="A60">
        <v>42156</v>
      </c>
      <c r="B60" t="s">
        <v>134</v>
      </c>
      <c r="C60" t="s">
        <v>502</v>
      </c>
      <c r="D60">
        <v>12</v>
      </c>
      <c r="E60">
        <v>13</v>
      </c>
      <c r="F60">
        <v>13</v>
      </c>
    </row>
    <row r="61" spans="1:6" ht="12.75">
      <c r="A61">
        <v>42157</v>
      </c>
      <c r="B61" t="s">
        <v>252</v>
      </c>
      <c r="C61" t="s">
        <v>502</v>
      </c>
      <c r="D61">
        <v>16</v>
      </c>
      <c r="E61">
        <v>16</v>
      </c>
      <c r="F61">
        <v>16</v>
      </c>
    </row>
    <row r="62" spans="1:6" ht="12.75">
      <c r="A62">
        <v>42215</v>
      </c>
      <c r="B62" t="s">
        <v>14</v>
      </c>
      <c r="C62" t="s">
        <v>502</v>
      </c>
      <c r="D62">
        <v>15</v>
      </c>
      <c r="E62">
        <v>13</v>
      </c>
      <c r="F62">
        <v>14</v>
      </c>
    </row>
    <row r="63" spans="1:6" ht="12.75">
      <c r="A63">
        <v>42235</v>
      </c>
      <c r="B63" t="s">
        <v>10</v>
      </c>
      <c r="C63" t="s">
        <v>502</v>
      </c>
      <c r="D63">
        <v>11</v>
      </c>
      <c r="E63">
        <v>11</v>
      </c>
      <c r="F63">
        <v>11</v>
      </c>
    </row>
    <row r="64" spans="1:6" ht="12.75">
      <c r="A64">
        <v>42323</v>
      </c>
      <c r="B64" t="s">
        <v>11</v>
      </c>
      <c r="C64" t="s">
        <v>502</v>
      </c>
      <c r="D64">
        <v>11</v>
      </c>
      <c r="E64">
        <v>11</v>
      </c>
      <c r="F64">
        <v>11</v>
      </c>
    </row>
    <row r="65" spans="1:6" ht="12.75">
      <c r="A65">
        <v>42817</v>
      </c>
      <c r="B65" t="s">
        <v>98</v>
      </c>
      <c r="C65" t="s">
        <v>41</v>
      </c>
      <c r="D65">
        <v>14</v>
      </c>
      <c r="E65">
        <v>14</v>
      </c>
      <c r="F65">
        <v>14</v>
      </c>
    </row>
    <row r="66" spans="1:6" ht="12.75">
      <c r="A66">
        <v>43096</v>
      </c>
      <c r="B66" t="s">
        <v>246</v>
      </c>
      <c r="C66" t="s">
        <v>502</v>
      </c>
      <c r="D66">
        <v>17</v>
      </c>
      <c r="E66">
        <v>18</v>
      </c>
      <c r="F66">
        <v>18</v>
      </c>
    </row>
    <row r="67" spans="1:6" ht="12.75">
      <c r="A67">
        <v>43098</v>
      </c>
      <c r="B67" t="s">
        <v>366</v>
      </c>
      <c r="C67" t="s">
        <v>502</v>
      </c>
      <c r="D67">
        <v>17</v>
      </c>
      <c r="E67">
        <v>18</v>
      </c>
      <c r="F67">
        <v>18</v>
      </c>
    </row>
    <row r="68" spans="1:6" ht="12.75">
      <c r="A68">
        <v>43101</v>
      </c>
      <c r="B68" t="s">
        <v>370</v>
      </c>
      <c r="C68" t="s">
        <v>502</v>
      </c>
      <c r="D68">
        <v>12</v>
      </c>
      <c r="E68">
        <v>6</v>
      </c>
      <c r="F68">
        <v>8</v>
      </c>
    </row>
    <row r="69" spans="1:6" ht="12.75">
      <c r="A69">
        <v>43110</v>
      </c>
      <c r="B69" t="s">
        <v>146</v>
      </c>
      <c r="C69" t="s">
        <v>502</v>
      </c>
      <c r="D69">
        <v>11</v>
      </c>
      <c r="E69">
        <v>8</v>
      </c>
      <c r="F69">
        <v>9</v>
      </c>
    </row>
    <row r="70" spans="1:6" ht="12.75">
      <c r="A70">
        <v>43111</v>
      </c>
      <c r="B70" t="s">
        <v>113</v>
      </c>
      <c r="C70" t="s">
        <v>502</v>
      </c>
      <c r="D70">
        <v>14</v>
      </c>
      <c r="E70">
        <v>18</v>
      </c>
      <c r="F70">
        <v>17</v>
      </c>
    </row>
    <row r="71" spans="1:6" ht="12.75">
      <c r="A71">
        <v>43115</v>
      </c>
      <c r="B71" t="s">
        <v>151</v>
      </c>
      <c r="C71" t="s">
        <v>502</v>
      </c>
      <c r="D71">
        <v>11</v>
      </c>
      <c r="E71">
        <v>12</v>
      </c>
      <c r="F71">
        <v>12</v>
      </c>
    </row>
    <row r="72" spans="1:6" ht="12.75">
      <c r="A72">
        <v>43124</v>
      </c>
      <c r="B72" t="s">
        <v>160</v>
      </c>
      <c r="C72" t="s">
        <v>502</v>
      </c>
      <c r="D72">
        <v>9</v>
      </c>
      <c r="E72">
        <v>14</v>
      </c>
      <c r="F72">
        <v>12</v>
      </c>
    </row>
    <row r="73" spans="1:6" ht="12.75">
      <c r="A73">
        <v>43125</v>
      </c>
      <c r="B73" t="s">
        <v>120</v>
      </c>
      <c r="C73" t="s">
        <v>502</v>
      </c>
      <c r="D73">
        <v>12</v>
      </c>
      <c r="E73">
        <v>6</v>
      </c>
      <c r="F73">
        <v>8</v>
      </c>
    </row>
    <row r="74" spans="1:6" ht="12.75">
      <c r="A74">
        <v>43129</v>
      </c>
      <c r="B74" t="s">
        <v>122</v>
      </c>
      <c r="C74" t="s">
        <v>502</v>
      </c>
      <c r="D74">
        <v>18</v>
      </c>
      <c r="E74">
        <v>15</v>
      </c>
      <c r="F74">
        <v>16</v>
      </c>
    </row>
    <row r="75" spans="1:6" ht="12.75">
      <c r="A75">
        <v>43130</v>
      </c>
      <c r="B75" t="s">
        <v>123</v>
      </c>
      <c r="C75" t="s">
        <v>502</v>
      </c>
      <c r="D75">
        <v>18</v>
      </c>
      <c r="E75">
        <v>15</v>
      </c>
      <c r="F75">
        <v>16</v>
      </c>
    </row>
    <row r="76" spans="1:6" ht="12.75">
      <c r="A76">
        <v>43133</v>
      </c>
      <c r="B76" t="s">
        <v>117</v>
      </c>
      <c r="C76" t="s">
        <v>502</v>
      </c>
      <c r="D76">
        <v>14</v>
      </c>
      <c r="E76">
        <v>8</v>
      </c>
      <c r="F76">
        <v>10</v>
      </c>
    </row>
    <row r="77" spans="1:6" ht="12.75">
      <c r="A77">
        <v>43136</v>
      </c>
      <c r="B77" t="s">
        <v>113</v>
      </c>
      <c r="C77" t="s">
        <v>502</v>
      </c>
      <c r="D77">
        <v>17</v>
      </c>
      <c r="E77">
        <v>15</v>
      </c>
      <c r="F77">
        <v>16</v>
      </c>
    </row>
    <row r="78" spans="1:6" ht="12.75">
      <c r="A78">
        <v>43154</v>
      </c>
      <c r="B78" t="s">
        <v>147</v>
      </c>
      <c r="C78" t="s">
        <v>502</v>
      </c>
      <c r="D78">
        <v>16</v>
      </c>
      <c r="E78">
        <v>16</v>
      </c>
      <c r="F78">
        <v>16</v>
      </c>
    </row>
    <row r="79" spans="1:6" ht="12.75">
      <c r="A79">
        <v>43159</v>
      </c>
      <c r="B79" t="s">
        <v>115</v>
      </c>
      <c r="C79" t="s">
        <v>502</v>
      </c>
      <c r="D79">
        <v>14</v>
      </c>
      <c r="E79">
        <v>13</v>
      </c>
      <c r="F79">
        <v>14</v>
      </c>
    </row>
    <row r="80" spans="1:6" ht="12.75">
      <c r="A80">
        <v>43160</v>
      </c>
      <c r="B80" t="s">
        <v>556</v>
      </c>
      <c r="C80" t="s">
        <v>502</v>
      </c>
      <c r="D80">
        <v>11</v>
      </c>
      <c r="E80">
        <v>8</v>
      </c>
      <c r="F80">
        <v>9</v>
      </c>
    </row>
    <row r="81" spans="1:6" ht="12.75">
      <c r="A81">
        <v>43164</v>
      </c>
      <c r="B81" t="s">
        <v>116</v>
      </c>
      <c r="C81" t="s">
        <v>502</v>
      </c>
      <c r="D81">
        <v>14</v>
      </c>
      <c r="E81">
        <v>13</v>
      </c>
      <c r="F81">
        <v>14</v>
      </c>
    </row>
    <row r="82" spans="1:6" ht="12.75">
      <c r="A82">
        <v>43166</v>
      </c>
      <c r="B82" t="s">
        <v>124</v>
      </c>
      <c r="C82" t="s">
        <v>502</v>
      </c>
      <c r="D82">
        <v>18</v>
      </c>
      <c r="E82">
        <v>15</v>
      </c>
      <c r="F82">
        <v>16</v>
      </c>
    </row>
    <row r="83" spans="1:6" ht="12.75">
      <c r="A83">
        <v>43171</v>
      </c>
      <c r="B83" t="s">
        <v>148</v>
      </c>
      <c r="C83" t="s">
        <v>502</v>
      </c>
      <c r="D83">
        <v>16</v>
      </c>
      <c r="E83">
        <v>16</v>
      </c>
      <c r="F83">
        <v>16</v>
      </c>
    </row>
    <row r="84" spans="1:6" ht="12.75">
      <c r="A84">
        <v>43173</v>
      </c>
      <c r="B84" t="s">
        <v>395</v>
      </c>
      <c r="C84" t="s">
        <v>502</v>
      </c>
      <c r="D84">
        <v>17</v>
      </c>
      <c r="E84">
        <v>15</v>
      </c>
      <c r="F84">
        <v>16</v>
      </c>
    </row>
    <row r="85" spans="1:6" ht="12.75">
      <c r="A85">
        <v>43175</v>
      </c>
      <c r="B85" t="s">
        <v>125</v>
      </c>
      <c r="C85" t="s">
        <v>502</v>
      </c>
      <c r="D85">
        <v>17</v>
      </c>
      <c r="E85">
        <v>19</v>
      </c>
      <c r="F85">
        <v>18</v>
      </c>
    </row>
    <row r="86" spans="1:6" ht="12.75">
      <c r="A86">
        <v>43180</v>
      </c>
      <c r="B86" t="s">
        <v>23</v>
      </c>
      <c r="C86" t="s">
        <v>502</v>
      </c>
      <c r="D86">
        <v>17</v>
      </c>
      <c r="E86">
        <v>17</v>
      </c>
      <c r="F86">
        <v>17</v>
      </c>
    </row>
    <row r="87" spans="1:6" ht="12.75">
      <c r="A87">
        <v>43187</v>
      </c>
      <c r="B87" t="s">
        <v>35</v>
      </c>
      <c r="C87" t="s">
        <v>502</v>
      </c>
      <c r="D87">
        <v>17</v>
      </c>
      <c r="E87">
        <v>18</v>
      </c>
      <c r="F87">
        <v>18</v>
      </c>
    </row>
    <row r="88" spans="1:6" ht="12.75">
      <c r="A88">
        <v>43202</v>
      </c>
      <c r="B88" t="s">
        <v>114</v>
      </c>
      <c r="C88" t="s">
        <v>502</v>
      </c>
      <c r="D88">
        <v>17</v>
      </c>
      <c r="E88">
        <v>15</v>
      </c>
      <c r="F88">
        <v>16</v>
      </c>
    </row>
    <row r="89" spans="1:6" ht="12.75">
      <c r="A89">
        <v>43207</v>
      </c>
      <c r="B89" t="s">
        <v>127</v>
      </c>
      <c r="C89" t="s">
        <v>502</v>
      </c>
      <c r="D89">
        <v>17</v>
      </c>
      <c r="E89">
        <v>19</v>
      </c>
      <c r="F89">
        <v>18</v>
      </c>
    </row>
    <row r="90" spans="1:6" ht="12.75">
      <c r="A90">
        <v>43208</v>
      </c>
      <c r="B90" t="s">
        <v>119</v>
      </c>
      <c r="C90" t="s">
        <v>502</v>
      </c>
      <c r="D90">
        <v>16</v>
      </c>
      <c r="E90" t="s">
        <v>248</v>
      </c>
      <c r="F90">
        <v>8</v>
      </c>
    </row>
    <row r="91" spans="1:6" ht="12.75">
      <c r="A91">
        <v>43211</v>
      </c>
      <c r="B91" t="s">
        <v>397</v>
      </c>
      <c r="C91" t="s">
        <v>502</v>
      </c>
      <c r="D91">
        <v>17</v>
      </c>
      <c r="E91">
        <v>18</v>
      </c>
      <c r="F91">
        <v>18</v>
      </c>
    </row>
    <row r="92" spans="1:6" ht="12.75">
      <c r="A92">
        <v>43224</v>
      </c>
      <c r="B92" t="s">
        <v>79</v>
      </c>
      <c r="C92" t="s">
        <v>41</v>
      </c>
      <c r="D92">
        <v>13</v>
      </c>
      <c r="E92">
        <v>6</v>
      </c>
      <c r="F92">
        <v>8</v>
      </c>
    </row>
    <row r="93" spans="1:6" ht="12.75">
      <c r="A93">
        <v>43496</v>
      </c>
      <c r="B93" t="s">
        <v>112</v>
      </c>
      <c r="C93" t="s">
        <v>502</v>
      </c>
      <c r="D93">
        <v>17</v>
      </c>
      <c r="E93">
        <v>16</v>
      </c>
      <c r="F93">
        <v>17</v>
      </c>
    </row>
    <row r="94" spans="1:6" ht="12.75">
      <c r="A94">
        <v>43500</v>
      </c>
      <c r="B94" t="s">
        <v>170</v>
      </c>
      <c r="C94" t="s">
        <v>502</v>
      </c>
      <c r="D94">
        <v>18</v>
      </c>
      <c r="E94">
        <v>16</v>
      </c>
      <c r="F94">
        <v>17</v>
      </c>
    </row>
    <row r="95" spans="1:6" ht="12.75">
      <c r="A95">
        <v>43501</v>
      </c>
      <c r="B95" t="s">
        <v>60</v>
      </c>
      <c r="C95" t="s">
        <v>41</v>
      </c>
      <c r="D95">
        <v>10</v>
      </c>
      <c r="E95">
        <v>16</v>
      </c>
      <c r="F95">
        <v>14</v>
      </c>
    </row>
    <row r="96" spans="1:6" ht="12.75">
      <c r="A96">
        <v>43502</v>
      </c>
      <c r="B96" t="s">
        <v>71</v>
      </c>
      <c r="C96" t="s">
        <v>41</v>
      </c>
      <c r="D96">
        <v>15</v>
      </c>
      <c r="E96">
        <v>16</v>
      </c>
      <c r="F96">
        <v>16</v>
      </c>
    </row>
    <row r="97" spans="1:6" ht="12.75">
      <c r="A97">
        <v>43503</v>
      </c>
      <c r="B97" t="s">
        <v>64</v>
      </c>
      <c r="C97" t="s">
        <v>41</v>
      </c>
      <c r="D97">
        <v>16</v>
      </c>
      <c r="E97">
        <v>12</v>
      </c>
      <c r="F97">
        <v>14</v>
      </c>
    </row>
    <row r="98" spans="1:6" ht="12.75">
      <c r="A98">
        <v>43508</v>
      </c>
      <c r="B98" t="s">
        <v>171</v>
      </c>
      <c r="C98" t="s">
        <v>502</v>
      </c>
      <c r="D98">
        <v>18</v>
      </c>
      <c r="E98">
        <v>16</v>
      </c>
      <c r="F98">
        <v>17</v>
      </c>
    </row>
    <row r="99" spans="1:6" ht="12.75">
      <c r="A99">
        <v>43509</v>
      </c>
      <c r="B99" t="s">
        <v>65</v>
      </c>
      <c r="C99" t="s">
        <v>41</v>
      </c>
      <c r="D99">
        <v>16</v>
      </c>
      <c r="E99">
        <v>12</v>
      </c>
      <c r="F99">
        <v>14</v>
      </c>
    </row>
    <row r="100" spans="1:6" ht="12.75">
      <c r="A100">
        <v>43518</v>
      </c>
      <c r="B100" t="s">
        <v>394</v>
      </c>
      <c r="C100" t="s">
        <v>502</v>
      </c>
      <c r="D100">
        <v>18</v>
      </c>
      <c r="E100">
        <v>17</v>
      </c>
      <c r="F100">
        <v>18</v>
      </c>
    </row>
    <row r="101" spans="1:6" ht="12.75">
      <c r="A101">
        <v>43523</v>
      </c>
      <c r="B101" t="s">
        <v>52</v>
      </c>
      <c r="C101" t="s">
        <v>41</v>
      </c>
      <c r="D101">
        <v>17</v>
      </c>
      <c r="E101">
        <v>17</v>
      </c>
      <c r="F101">
        <v>17</v>
      </c>
    </row>
    <row r="102" spans="1:6" ht="12.75">
      <c r="A102">
        <v>43531</v>
      </c>
      <c r="B102" t="s">
        <v>99</v>
      </c>
      <c r="C102" t="s">
        <v>41</v>
      </c>
      <c r="D102">
        <v>17</v>
      </c>
      <c r="E102">
        <v>15</v>
      </c>
      <c r="F102">
        <v>16</v>
      </c>
    </row>
    <row r="103" spans="1:6" ht="12.75">
      <c r="A103">
        <v>43532</v>
      </c>
      <c r="B103" t="s">
        <v>58</v>
      </c>
      <c r="C103" t="s">
        <v>41</v>
      </c>
      <c r="D103">
        <v>10</v>
      </c>
      <c r="E103">
        <v>16</v>
      </c>
      <c r="F103">
        <v>14</v>
      </c>
    </row>
    <row r="104" spans="1:6" ht="12.75">
      <c r="A104">
        <v>43533</v>
      </c>
      <c r="B104" t="s">
        <v>63</v>
      </c>
      <c r="C104" t="s">
        <v>41</v>
      </c>
      <c r="D104">
        <v>13</v>
      </c>
      <c r="E104">
        <v>15</v>
      </c>
      <c r="F104">
        <v>14</v>
      </c>
    </row>
    <row r="105" spans="1:6" ht="12.75">
      <c r="A105">
        <v>43537</v>
      </c>
      <c r="B105" t="s">
        <v>377</v>
      </c>
      <c r="C105" t="s">
        <v>502</v>
      </c>
      <c r="D105">
        <v>18</v>
      </c>
      <c r="E105">
        <v>16</v>
      </c>
      <c r="F105">
        <v>17</v>
      </c>
    </row>
    <row r="106" spans="1:6" ht="12.75">
      <c r="A106">
        <v>43543</v>
      </c>
      <c r="B106" t="s">
        <v>101</v>
      </c>
      <c r="C106" t="s">
        <v>41</v>
      </c>
      <c r="D106">
        <v>17</v>
      </c>
      <c r="E106">
        <v>15</v>
      </c>
      <c r="F106">
        <v>16</v>
      </c>
    </row>
    <row r="107" spans="1:6" ht="12.75">
      <c r="A107">
        <v>43544</v>
      </c>
      <c r="B107" t="s">
        <v>97</v>
      </c>
      <c r="C107" t="s">
        <v>41</v>
      </c>
      <c r="D107">
        <v>14</v>
      </c>
      <c r="E107">
        <v>14</v>
      </c>
      <c r="F107">
        <v>14</v>
      </c>
    </row>
    <row r="108" spans="1:6" ht="12.75">
      <c r="A108">
        <v>43545</v>
      </c>
      <c r="B108" t="s">
        <v>53</v>
      </c>
      <c r="C108" t="s">
        <v>41</v>
      </c>
      <c r="D108">
        <v>10</v>
      </c>
      <c r="E108" t="s">
        <v>54</v>
      </c>
      <c r="F108">
        <v>8</v>
      </c>
    </row>
    <row r="109" spans="1:6" ht="12.75">
      <c r="A109">
        <v>43548</v>
      </c>
      <c r="B109" t="s">
        <v>57</v>
      </c>
      <c r="C109" t="s">
        <v>41</v>
      </c>
      <c r="D109">
        <v>13</v>
      </c>
      <c r="E109">
        <v>12</v>
      </c>
      <c r="F109">
        <v>13</v>
      </c>
    </row>
    <row r="110" spans="1:6" ht="12.75">
      <c r="A110">
        <v>44229</v>
      </c>
      <c r="B110" t="s">
        <v>126</v>
      </c>
      <c r="C110" t="s">
        <v>502</v>
      </c>
      <c r="D110">
        <v>17</v>
      </c>
      <c r="E110">
        <v>19</v>
      </c>
      <c r="F110">
        <v>18</v>
      </c>
    </row>
    <row r="111" spans="1:6" ht="12.75">
      <c r="A111">
        <v>44263</v>
      </c>
      <c r="B111" t="s">
        <v>163</v>
      </c>
      <c r="C111" t="s">
        <v>502</v>
      </c>
      <c r="D111">
        <v>12</v>
      </c>
      <c r="E111">
        <v>8</v>
      </c>
      <c r="F111">
        <v>9</v>
      </c>
    </row>
    <row r="112" spans="1:6" ht="12.75">
      <c r="A112">
        <v>44525</v>
      </c>
      <c r="B112" t="s">
        <v>26</v>
      </c>
      <c r="C112" t="s">
        <v>502</v>
      </c>
      <c r="D112">
        <v>18</v>
      </c>
      <c r="E112">
        <v>17</v>
      </c>
      <c r="F112">
        <v>18</v>
      </c>
    </row>
    <row r="113" spans="1:6" ht="12.75">
      <c r="A113">
        <v>44533</v>
      </c>
      <c r="B113" t="s">
        <v>188</v>
      </c>
      <c r="C113" t="s">
        <v>502</v>
      </c>
      <c r="D113">
        <v>14</v>
      </c>
      <c r="E113">
        <v>18</v>
      </c>
      <c r="F113">
        <v>17</v>
      </c>
    </row>
    <row r="114" spans="1:6" ht="12.75">
      <c r="A114">
        <v>44719</v>
      </c>
      <c r="B114" t="s">
        <v>56</v>
      </c>
      <c r="C114" t="s">
        <v>41</v>
      </c>
      <c r="D114">
        <v>10</v>
      </c>
      <c r="E114" t="s">
        <v>54</v>
      </c>
      <c r="F114">
        <v>8</v>
      </c>
    </row>
    <row r="115" spans="1:6" ht="12.75">
      <c r="A115">
        <v>46193</v>
      </c>
      <c r="B115" t="s">
        <v>254</v>
      </c>
      <c r="C115" t="s">
        <v>502</v>
      </c>
      <c r="D115">
        <v>16</v>
      </c>
      <c r="E115">
        <v>16</v>
      </c>
      <c r="F115">
        <v>16</v>
      </c>
    </row>
    <row r="116" spans="1:6" ht="12.75">
      <c r="A116">
        <v>46195</v>
      </c>
      <c r="B116" t="s">
        <v>245</v>
      </c>
      <c r="C116" t="s">
        <v>502</v>
      </c>
      <c r="D116">
        <v>17</v>
      </c>
      <c r="E116">
        <v>18</v>
      </c>
      <c r="F116">
        <v>18</v>
      </c>
    </row>
    <row r="117" spans="1:6" ht="12.75">
      <c r="A117">
        <v>47019</v>
      </c>
      <c r="B117" t="s">
        <v>256</v>
      </c>
      <c r="C117" t="s">
        <v>502</v>
      </c>
      <c r="D117">
        <v>13</v>
      </c>
      <c r="E117">
        <v>18</v>
      </c>
      <c r="F117">
        <v>16</v>
      </c>
    </row>
    <row r="118" spans="1:6" ht="12.75">
      <c r="A118">
        <v>47020</v>
      </c>
      <c r="B118" t="s">
        <v>32</v>
      </c>
      <c r="C118" t="s">
        <v>502</v>
      </c>
      <c r="D118">
        <v>18</v>
      </c>
      <c r="E118">
        <v>18</v>
      </c>
      <c r="F118">
        <v>18</v>
      </c>
    </row>
    <row r="119" spans="1:6" ht="12.75">
      <c r="A119">
        <v>47023</v>
      </c>
      <c r="B119" t="s">
        <v>145</v>
      </c>
      <c r="C119" t="s">
        <v>502</v>
      </c>
      <c r="D119">
        <v>8</v>
      </c>
      <c r="E119">
        <v>15</v>
      </c>
      <c r="F119">
        <v>12</v>
      </c>
    </row>
    <row r="120" spans="1:6" ht="12.75">
      <c r="A120">
        <v>47027</v>
      </c>
      <c r="B120" t="s">
        <v>179</v>
      </c>
      <c r="C120" t="s">
        <v>502</v>
      </c>
      <c r="D120">
        <v>15</v>
      </c>
      <c r="E120">
        <v>18</v>
      </c>
      <c r="F120">
        <v>17</v>
      </c>
    </row>
    <row r="121" spans="1:6" ht="12.75">
      <c r="A121">
        <v>47028</v>
      </c>
      <c r="B121" t="s">
        <v>30</v>
      </c>
      <c r="C121" t="s">
        <v>502</v>
      </c>
      <c r="D121">
        <v>16</v>
      </c>
      <c r="E121">
        <v>14</v>
      </c>
      <c r="F121">
        <v>15</v>
      </c>
    </row>
    <row r="122" spans="1:6" ht="12.75">
      <c r="A122">
        <v>47029</v>
      </c>
      <c r="B122" t="s">
        <v>17</v>
      </c>
      <c r="C122" t="s">
        <v>502</v>
      </c>
      <c r="D122">
        <v>13</v>
      </c>
      <c r="E122">
        <v>13</v>
      </c>
      <c r="F122">
        <v>13</v>
      </c>
    </row>
    <row r="123" spans="1:6" ht="12.75">
      <c r="A123">
        <v>47030</v>
      </c>
      <c r="B123" t="s">
        <v>184</v>
      </c>
      <c r="C123" t="s">
        <v>502</v>
      </c>
      <c r="D123">
        <v>11</v>
      </c>
      <c r="E123">
        <v>12</v>
      </c>
      <c r="F123">
        <v>12</v>
      </c>
    </row>
    <row r="124" spans="1:6" ht="12.75">
      <c r="A124">
        <v>47033</v>
      </c>
      <c r="B124" t="s">
        <v>164</v>
      </c>
      <c r="C124" t="s">
        <v>502</v>
      </c>
      <c r="D124">
        <v>16</v>
      </c>
      <c r="E124">
        <v>16</v>
      </c>
      <c r="F124">
        <v>16</v>
      </c>
    </row>
    <row r="125" spans="1:6" ht="12.75">
      <c r="A125">
        <v>47034</v>
      </c>
      <c r="B125" t="s">
        <v>130</v>
      </c>
      <c r="C125" t="s">
        <v>502</v>
      </c>
      <c r="D125">
        <v>17</v>
      </c>
      <c r="E125">
        <v>19</v>
      </c>
      <c r="F125">
        <v>18</v>
      </c>
    </row>
    <row r="126" spans="1:6" ht="12.75">
      <c r="A126">
        <v>47035</v>
      </c>
      <c r="B126" t="s">
        <v>138</v>
      </c>
      <c r="C126" t="s">
        <v>502</v>
      </c>
      <c r="D126">
        <v>11</v>
      </c>
      <c r="E126">
        <v>14</v>
      </c>
      <c r="F126">
        <v>13</v>
      </c>
    </row>
    <row r="127" spans="1:6" ht="12.75">
      <c r="A127">
        <v>47039</v>
      </c>
      <c r="B127" t="s">
        <v>257</v>
      </c>
      <c r="C127" t="s">
        <v>502</v>
      </c>
      <c r="D127">
        <v>13</v>
      </c>
      <c r="E127">
        <v>18</v>
      </c>
      <c r="F127">
        <v>16</v>
      </c>
    </row>
    <row r="128" spans="1:6" ht="12.75">
      <c r="A128">
        <v>47040</v>
      </c>
      <c r="B128" t="s">
        <v>13</v>
      </c>
      <c r="C128" t="s">
        <v>502</v>
      </c>
      <c r="D128">
        <v>9</v>
      </c>
      <c r="E128">
        <v>15</v>
      </c>
      <c r="F128">
        <v>13</v>
      </c>
    </row>
    <row r="129" spans="1:6" ht="12.75">
      <c r="A129">
        <v>47041</v>
      </c>
      <c r="B129" t="s">
        <v>24</v>
      </c>
      <c r="C129" t="s">
        <v>502</v>
      </c>
      <c r="D129">
        <v>12</v>
      </c>
      <c r="E129">
        <v>17</v>
      </c>
      <c r="F129">
        <v>15</v>
      </c>
    </row>
    <row r="130" spans="1:6" ht="12.75">
      <c r="A130">
        <v>47043</v>
      </c>
      <c r="B130" t="s">
        <v>190</v>
      </c>
      <c r="C130" t="s">
        <v>502</v>
      </c>
      <c r="D130">
        <v>19</v>
      </c>
      <c r="E130">
        <v>16</v>
      </c>
      <c r="F130">
        <v>17</v>
      </c>
    </row>
    <row r="131" spans="1:6" ht="12.75">
      <c r="A131">
        <v>47044</v>
      </c>
      <c r="B131" t="s">
        <v>38</v>
      </c>
      <c r="C131" t="s">
        <v>502</v>
      </c>
      <c r="D131">
        <v>19</v>
      </c>
      <c r="E131">
        <v>18</v>
      </c>
      <c r="F131">
        <v>19</v>
      </c>
    </row>
    <row r="132" spans="1:6" ht="12.75">
      <c r="A132">
        <v>47045</v>
      </c>
      <c r="B132" t="s">
        <v>183</v>
      </c>
      <c r="C132" t="s">
        <v>502</v>
      </c>
      <c r="D132">
        <v>16</v>
      </c>
      <c r="E132">
        <v>15</v>
      </c>
      <c r="F132">
        <v>16</v>
      </c>
    </row>
    <row r="133" spans="1:6" ht="12.75">
      <c r="A133">
        <v>47046</v>
      </c>
      <c r="B133" t="s">
        <v>367</v>
      </c>
      <c r="C133" t="s">
        <v>502</v>
      </c>
      <c r="D133">
        <v>15</v>
      </c>
      <c r="E133">
        <v>11</v>
      </c>
      <c r="F133">
        <v>12</v>
      </c>
    </row>
    <row r="134" spans="1:6" ht="12.75">
      <c r="A134">
        <v>47047</v>
      </c>
      <c r="B134" t="s">
        <v>158</v>
      </c>
      <c r="C134" t="s">
        <v>502</v>
      </c>
      <c r="D134">
        <v>9</v>
      </c>
      <c r="E134">
        <v>14</v>
      </c>
      <c r="F134">
        <v>12</v>
      </c>
    </row>
    <row r="135" spans="1:6" ht="12.75">
      <c r="A135">
        <v>47049</v>
      </c>
      <c r="B135" t="s">
        <v>104</v>
      </c>
      <c r="C135" t="s">
        <v>502</v>
      </c>
      <c r="D135">
        <v>14</v>
      </c>
      <c r="E135">
        <v>10</v>
      </c>
      <c r="F135">
        <v>12</v>
      </c>
    </row>
    <row r="136" spans="1:6" ht="12.75">
      <c r="A136">
        <v>47050</v>
      </c>
      <c r="B136" t="s">
        <v>172</v>
      </c>
      <c r="C136" t="s">
        <v>502</v>
      </c>
      <c r="D136">
        <v>15</v>
      </c>
      <c r="E136">
        <v>14</v>
      </c>
      <c r="F136">
        <v>15</v>
      </c>
    </row>
    <row r="137" spans="1:6" ht="12.75">
      <c r="A137">
        <v>47051</v>
      </c>
      <c r="B137" t="s">
        <v>105</v>
      </c>
      <c r="C137" t="s">
        <v>502</v>
      </c>
      <c r="D137">
        <v>14</v>
      </c>
      <c r="E137">
        <v>10</v>
      </c>
      <c r="F137">
        <v>12</v>
      </c>
    </row>
    <row r="138" spans="1:6" ht="12.75">
      <c r="A138">
        <v>47052</v>
      </c>
      <c r="B138" t="s">
        <v>382</v>
      </c>
      <c r="C138" t="s">
        <v>502</v>
      </c>
      <c r="D138">
        <v>11</v>
      </c>
      <c r="E138">
        <v>12</v>
      </c>
      <c r="F138">
        <v>12</v>
      </c>
    </row>
    <row r="139" spans="1:6" ht="12.75">
      <c r="A139">
        <v>47053</v>
      </c>
      <c r="B139" t="s">
        <v>180</v>
      </c>
      <c r="C139" t="s">
        <v>502</v>
      </c>
      <c r="D139">
        <v>15</v>
      </c>
      <c r="E139">
        <v>18</v>
      </c>
      <c r="F139">
        <v>17</v>
      </c>
    </row>
    <row r="140" spans="1:6" ht="12.75">
      <c r="A140">
        <v>47057</v>
      </c>
      <c r="B140" t="s">
        <v>388</v>
      </c>
      <c r="C140" t="s">
        <v>502</v>
      </c>
      <c r="D140">
        <v>16</v>
      </c>
      <c r="E140">
        <v>13</v>
      </c>
      <c r="F140">
        <v>14</v>
      </c>
    </row>
    <row r="141" spans="1:6" ht="12.75">
      <c r="A141">
        <v>47058</v>
      </c>
      <c r="B141" t="s">
        <v>33</v>
      </c>
      <c r="C141" t="s">
        <v>502</v>
      </c>
      <c r="D141">
        <v>18</v>
      </c>
      <c r="E141">
        <v>18</v>
      </c>
      <c r="F141">
        <v>18</v>
      </c>
    </row>
    <row r="142" spans="1:6" ht="12.75">
      <c r="A142">
        <v>47061</v>
      </c>
      <c r="B142" t="s">
        <v>254</v>
      </c>
      <c r="C142" t="s">
        <v>502</v>
      </c>
      <c r="D142">
        <v>17</v>
      </c>
      <c r="E142">
        <v>15</v>
      </c>
      <c r="F142">
        <v>16</v>
      </c>
    </row>
    <row r="143" spans="1:6" ht="12.75">
      <c r="A143">
        <v>47063</v>
      </c>
      <c r="B143" t="s">
        <v>394</v>
      </c>
      <c r="C143" t="s">
        <v>502</v>
      </c>
      <c r="D143">
        <v>9</v>
      </c>
      <c r="E143">
        <v>15</v>
      </c>
      <c r="F143">
        <v>13</v>
      </c>
    </row>
    <row r="144" spans="1:6" ht="12.75">
      <c r="A144">
        <v>47064</v>
      </c>
      <c r="B144" t="s">
        <v>157</v>
      </c>
      <c r="C144" t="s">
        <v>502</v>
      </c>
      <c r="D144">
        <v>16</v>
      </c>
      <c r="E144">
        <v>13</v>
      </c>
      <c r="F144">
        <v>14</v>
      </c>
    </row>
    <row r="145" spans="1:6" ht="12.75">
      <c r="A145">
        <v>47065</v>
      </c>
      <c r="B145" t="s">
        <v>103</v>
      </c>
      <c r="C145" t="s">
        <v>502</v>
      </c>
      <c r="D145">
        <v>14</v>
      </c>
      <c r="E145">
        <v>10</v>
      </c>
      <c r="F145">
        <v>12</v>
      </c>
    </row>
    <row r="146" spans="1:6" ht="12.75">
      <c r="A146">
        <v>47067</v>
      </c>
      <c r="B146" t="s">
        <v>37</v>
      </c>
      <c r="C146" t="s">
        <v>502</v>
      </c>
      <c r="D146">
        <v>19</v>
      </c>
      <c r="E146">
        <v>18</v>
      </c>
      <c r="F146">
        <v>19</v>
      </c>
    </row>
    <row r="147" spans="1:6" ht="12.75">
      <c r="A147">
        <v>47070</v>
      </c>
      <c r="B147" t="s">
        <v>29</v>
      </c>
      <c r="C147" t="s">
        <v>502</v>
      </c>
      <c r="D147">
        <v>13</v>
      </c>
      <c r="E147">
        <v>16</v>
      </c>
      <c r="F147">
        <v>15</v>
      </c>
    </row>
    <row r="148" spans="1:6" ht="12.75">
      <c r="A148">
        <v>47072</v>
      </c>
      <c r="B148" t="s">
        <v>102</v>
      </c>
      <c r="C148" t="s">
        <v>502</v>
      </c>
      <c r="D148">
        <v>13</v>
      </c>
      <c r="E148">
        <v>18</v>
      </c>
      <c r="F148">
        <v>16</v>
      </c>
    </row>
    <row r="149" spans="1:6" ht="12.75">
      <c r="A149">
        <v>47074</v>
      </c>
      <c r="B149" t="s">
        <v>107</v>
      </c>
      <c r="C149" t="s">
        <v>502</v>
      </c>
      <c r="D149">
        <v>17</v>
      </c>
      <c r="E149">
        <v>19</v>
      </c>
      <c r="F149">
        <v>18</v>
      </c>
    </row>
    <row r="150" spans="1:6" ht="12.75">
      <c r="A150">
        <v>47075</v>
      </c>
      <c r="B150" t="s">
        <v>128</v>
      </c>
      <c r="C150" t="s">
        <v>502</v>
      </c>
      <c r="D150">
        <v>12</v>
      </c>
      <c r="E150">
        <v>13</v>
      </c>
      <c r="F150">
        <v>13</v>
      </c>
    </row>
    <row r="151" spans="1:6" ht="12.75">
      <c r="A151">
        <v>47076</v>
      </c>
      <c r="B151" t="s">
        <v>129</v>
      </c>
      <c r="C151" t="s">
        <v>502</v>
      </c>
      <c r="D151">
        <v>12</v>
      </c>
      <c r="E151">
        <v>13</v>
      </c>
      <c r="F151">
        <v>13</v>
      </c>
    </row>
    <row r="152" spans="1:6" ht="12.75">
      <c r="A152">
        <v>47077</v>
      </c>
      <c r="B152" t="s">
        <v>28</v>
      </c>
      <c r="C152" t="s">
        <v>502</v>
      </c>
      <c r="D152">
        <v>13</v>
      </c>
      <c r="E152">
        <v>16</v>
      </c>
      <c r="F152">
        <v>15</v>
      </c>
    </row>
    <row r="153" spans="1:6" ht="12.75">
      <c r="A153">
        <v>47078</v>
      </c>
      <c r="B153" t="s">
        <v>20</v>
      </c>
      <c r="C153" t="s">
        <v>502</v>
      </c>
      <c r="D153">
        <v>11</v>
      </c>
      <c r="E153">
        <v>16</v>
      </c>
      <c r="F153">
        <v>14</v>
      </c>
    </row>
    <row r="154" spans="1:6" ht="12.75">
      <c r="A154">
        <v>47079</v>
      </c>
      <c r="B154" t="s">
        <v>109</v>
      </c>
      <c r="C154" t="s">
        <v>502</v>
      </c>
      <c r="D154">
        <v>14</v>
      </c>
      <c r="E154">
        <v>14</v>
      </c>
      <c r="F154">
        <v>14</v>
      </c>
    </row>
    <row r="155" spans="1:6" ht="12.75">
      <c r="A155">
        <v>47081</v>
      </c>
      <c r="B155" t="s">
        <v>27</v>
      </c>
      <c r="C155" t="s">
        <v>502</v>
      </c>
      <c r="D155">
        <v>18</v>
      </c>
      <c r="E155" t="s">
        <v>248</v>
      </c>
      <c r="F155">
        <v>8</v>
      </c>
    </row>
    <row r="156" spans="1:6" ht="12.75">
      <c r="A156">
        <v>47084</v>
      </c>
      <c r="B156" t="s">
        <v>394</v>
      </c>
      <c r="C156" t="s">
        <v>502</v>
      </c>
      <c r="D156">
        <v>17</v>
      </c>
      <c r="E156">
        <v>19</v>
      </c>
      <c r="F156">
        <v>18</v>
      </c>
    </row>
    <row r="157" spans="1:6" ht="12.75">
      <c r="A157">
        <v>47085</v>
      </c>
      <c r="B157" t="s">
        <v>12</v>
      </c>
      <c r="C157" t="s">
        <v>502</v>
      </c>
      <c r="D157">
        <v>9</v>
      </c>
      <c r="E157">
        <v>15</v>
      </c>
      <c r="F157">
        <v>13</v>
      </c>
    </row>
    <row r="158" spans="1:6" ht="12.75">
      <c r="A158">
        <v>47086</v>
      </c>
      <c r="B158" t="s">
        <v>118</v>
      </c>
      <c r="C158" t="s">
        <v>502</v>
      </c>
      <c r="D158">
        <v>17</v>
      </c>
      <c r="E158">
        <v>14</v>
      </c>
      <c r="F158">
        <v>15</v>
      </c>
    </row>
    <row r="159" spans="1:6" ht="12.75">
      <c r="A159">
        <v>47087</v>
      </c>
      <c r="B159" t="s">
        <v>255</v>
      </c>
      <c r="C159" t="s">
        <v>502</v>
      </c>
      <c r="D159">
        <v>17</v>
      </c>
      <c r="E159">
        <v>15</v>
      </c>
      <c r="F159">
        <v>16</v>
      </c>
    </row>
    <row r="160" spans="1:6" ht="12.75">
      <c r="A160">
        <v>47088</v>
      </c>
      <c r="B160" t="s">
        <v>187</v>
      </c>
      <c r="C160" t="s">
        <v>502</v>
      </c>
      <c r="D160">
        <v>17</v>
      </c>
      <c r="E160" t="s">
        <v>786</v>
      </c>
      <c r="F160">
        <v>8</v>
      </c>
    </row>
    <row r="161" spans="1:6" ht="12.75">
      <c r="A161">
        <v>47089</v>
      </c>
      <c r="B161" t="s">
        <v>388</v>
      </c>
      <c r="C161" t="s">
        <v>502</v>
      </c>
      <c r="D161">
        <v>8</v>
      </c>
      <c r="E161">
        <v>16</v>
      </c>
      <c r="F161">
        <v>13</v>
      </c>
    </row>
    <row r="162" spans="1:6" ht="12.75">
      <c r="A162">
        <v>47090</v>
      </c>
      <c r="B162" t="s">
        <v>136</v>
      </c>
      <c r="C162" t="s">
        <v>502</v>
      </c>
      <c r="D162">
        <v>10</v>
      </c>
      <c r="E162">
        <v>8</v>
      </c>
      <c r="F162">
        <v>9</v>
      </c>
    </row>
    <row r="163" spans="1:6" ht="12.75">
      <c r="A163">
        <v>47091</v>
      </c>
      <c r="B163" t="s">
        <v>178</v>
      </c>
      <c r="C163" t="s">
        <v>502</v>
      </c>
      <c r="D163">
        <v>15</v>
      </c>
      <c r="E163">
        <v>11</v>
      </c>
      <c r="F163">
        <v>12</v>
      </c>
    </row>
    <row r="164" spans="1:6" ht="12.75">
      <c r="A164">
        <v>47092</v>
      </c>
      <c r="B164" t="s">
        <v>131</v>
      </c>
      <c r="C164" t="s">
        <v>502</v>
      </c>
      <c r="D164">
        <v>17</v>
      </c>
      <c r="E164">
        <v>19</v>
      </c>
      <c r="F164">
        <v>18</v>
      </c>
    </row>
    <row r="165" spans="1:6" ht="12.75">
      <c r="A165">
        <v>47094</v>
      </c>
      <c r="B165" t="s">
        <v>182</v>
      </c>
      <c r="C165" t="s">
        <v>502</v>
      </c>
      <c r="D165">
        <v>16</v>
      </c>
      <c r="E165">
        <v>15</v>
      </c>
      <c r="F165">
        <v>16</v>
      </c>
    </row>
    <row r="166" spans="1:6" ht="12.75">
      <c r="A166">
        <v>47095</v>
      </c>
      <c r="B166" t="s">
        <v>25</v>
      </c>
      <c r="C166" t="s">
        <v>502</v>
      </c>
      <c r="D166">
        <v>12</v>
      </c>
      <c r="E166">
        <v>17</v>
      </c>
      <c r="F166">
        <v>15</v>
      </c>
    </row>
    <row r="167" spans="1:6" ht="12.75">
      <c r="A167">
        <v>47097</v>
      </c>
      <c r="B167" t="s">
        <v>185</v>
      </c>
      <c r="C167" t="s">
        <v>502</v>
      </c>
      <c r="D167">
        <v>11</v>
      </c>
      <c r="E167">
        <v>12</v>
      </c>
      <c r="F167">
        <v>12</v>
      </c>
    </row>
    <row r="168" spans="1:6" ht="12.75">
      <c r="A168">
        <v>47099</v>
      </c>
      <c r="B168" t="s">
        <v>359</v>
      </c>
      <c r="C168" t="s">
        <v>502</v>
      </c>
      <c r="D168">
        <v>10</v>
      </c>
      <c r="E168">
        <v>8</v>
      </c>
      <c r="F168">
        <v>9</v>
      </c>
    </row>
    <row r="169" spans="1:6" ht="12.75">
      <c r="A169">
        <v>47100</v>
      </c>
      <c r="B169" t="s">
        <v>135</v>
      </c>
      <c r="C169" t="s">
        <v>502</v>
      </c>
      <c r="D169">
        <v>10</v>
      </c>
      <c r="E169">
        <v>8</v>
      </c>
      <c r="F169">
        <v>9</v>
      </c>
    </row>
    <row r="170" spans="1:6" ht="12.75">
      <c r="A170">
        <v>47101</v>
      </c>
      <c r="B170" t="s">
        <v>144</v>
      </c>
      <c r="C170" t="s">
        <v>502</v>
      </c>
      <c r="D170">
        <v>8</v>
      </c>
      <c r="E170">
        <v>15</v>
      </c>
      <c r="F170">
        <v>12</v>
      </c>
    </row>
    <row r="171" spans="1:6" ht="12.75">
      <c r="A171">
        <v>47102</v>
      </c>
      <c r="B171" t="s">
        <v>22</v>
      </c>
      <c r="C171" t="s">
        <v>502</v>
      </c>
      <c r="D171">
        <v>17</v>
      </c>
      <c r="E171">
        <v>17</v>
      </c>
      <c r="F171">
        <v>17</v>
      </c>
    </row>
    <row r="172" spans="1:6" ht="12.75">
      <c r="A172">
        <v>47104</v>
      </c>
      <c r="B172" t="s">
        <v>168</v>
      </c>
      <c r="C172" t="s">
        <v>502</v>
      </c>
      <c r="D172">
        <v>18</v>
      </c>
      <c r="E172">
        <v>19</v>
      </c>
      <c r="F172">
        <v>19</v>
      </c>
    </row>
    <row r="173" spans="1:6" ht="12.75">
      <c r="A173">
        <v>47105</v>
      </c>
      <c r="B173" t="s">
        <v>21</v>
      </c>
      <c r="C173" t="s">
        <v>502</v>
      </c>
      <c r="D173">
        <v>11</v>
      </c>
      <c r="E173">
        <v>16</v>
      </c>
      <c r="F173">
        <v>14</v>
      </c>
    </row>
    <row r="174" spans="1:6" ht="12.75">
      <c r="A174">
        <v>47107</v>
      </c>
      <c r="B174" t="s">
        <v>191</v>
      </c>
      <c r="C174" t="s">
        <v>502</v>
      </c>
      <c r="D174">
        <v>19</v>
      </c>
      <c r="E174">
        <v>16</v>
      </c>
      <c r="F174">
        <v>17</v>
      </c>
    </row>
    <row r="175" spans="1:6" ht="12.75">
      <c r="A175">
        <v>47108</v>
      </c>
      <c r="B175" t="s">
        <v>169</v>
      </c>
      <c r="C175" t="s">
        <v>502</v>
      </c>
      <c r="D175">
        <v>18</v>
      </c>
      <c r="E175" t="s">
        <v>248</v>
      </c>
      <c r="F175">
        <v>8</v>
      </c>
    </row>
    <row r="176" spans="1:6" ht="12.75">
      <c r="A176">
        <v>47109</v>
      </c>
      <c r="B176" t="s">
        <v>192</v>
      </c>
      <c r="C176" t="s">
        <v>502</v>
      </c>
      <c r="D176">
        <v>19</v>
      </c>
      <c r="E176">
        <v>18</v>
      </c>
      <c r="F176">
        <v>19</v>
      </c>
    </row>
    <row r="177" spans="1:6" ht="12.75">
      <c r="A177">
        <v>47110</v>
      </c>
      <c r="B177" t="s">
        <v>15</v>
      </c>
      <c r="C177" t="s">
        <v>502</v>
      </c>
      <c r="D177">
        <v>13</v>
      </c>
      <c r="E177">
        <v>13</v>
      </c>
      <c r="F177">
        <v>13</v>
      </c>
    </row>
    <row r="178" spans="1:6" ht="12.75">
      <c r="A178">
        <v>47111</v>
      </c>
      <c r="B178" t="s">
        <v>106</v>
      </c>
      <c r="C178" t="s">
        <v>502</v>
      </c>
      <c r="D178">
        <v>17</v>
      </c>
      <c r="E178">
        <v>19</v>
      </c>
      <c r="F178">
        <v>18</v>
      </c>
    </row>
    <row r="179" spans="1:6" ht="12.75">
      <c r="A179">
        <v>47113</v>
      </c>
      <c r="B179" t="s">
        <v>16</v>
      </c>
      <c r="C179" t="s">
        <v>502</v>
      </c>
      <c r="D179">
        <v>13</v>
      </c>
      <c r="E179">
        <v>13</v>
      </c>
      <c r="F179">
        <v>13</v>
      </c>
    </row>
    <row r="180" spans="1:6" ht="12.75">
      <c r="A180">
        <v>47117</v>
      </c>
      <c r="B180" t="s">
        <v>139</v>
      </c>
      <c r="C180" t="s">
        <v>502</v>
      </c>
      <c r="D180">
        <v>11</v>
      </c>
      <c r="E180">
        <v>14</v>
      </c>
      <c r="F180">
        <v>13</v>
      </c>
    </row>
    <row r="181" spans="1:6" ht="12.75">
      <c r="A181">
        <v>47120</v>
      </c>
      <c r="B181" t="s">
        <v>31</v>
      </c>
      <c r="C181" t="s">
        <v>502</v>
      </c>
      <c r="D181">
        <v>16</v>
      </c>
      <c r="E181">
        <v>14</v>
      </c>
      <c r="F181">
        <v>15</v>
      </c>
    </row>
    <row r="182" spans="1:6" ht="12.75">
      <c r="A182">
        <v>47121</v>
      </c>
      <c r="B182" t="s">
        <v>186</v>
      </c>
      <c r="C182" t="s">
        <v>502</v>
      </c>
      <c r="D182">
        <v>17</v>
      </c>
      <c r="E182">
        <v>14</v>
      </c>
      <c r="F182">
        <v>15</v>
      </c>
    </row>
    <row r="183" spans="1:6" ht="12.75">
      <c r="A183">
        <v>47122</v>
      </c>
      <c r="B183" t="s">
        <v>34</v>
      </c>
      <c r="C183" t="s">
        <v>502</v>
      </c>
      <c r="D183">
        <v>18</v>
      </c>
      <c r="E183">
        <v>18</v>
      </c>
      <c r="F183">
        <v>18</v>
      </c>
    </row>
    <row r="184" spans="1:6" ht="12.75">
      <c r="A184">
        <v>47123</v>
      </c>
      <c r="B184" t="s">
        <v>9</v>
      </c>
      <c r="C184" t="s">
        <v>502</v>
      </c>
      <c r="D184">
        <v>19</v>
      </c>
      <c r="E184">
        <v>18</v>
      </c>
      <c r="F184">
        <v>19</v>
      </c>
    </row>
    <row r="185" spans="1:6" ht="12.75">
      <c r="A185">
        <v>47124</v>
      </c>
      <c r="B185" t="s">
        <v>137</v>
      </c>
      <c r="C185" t="s">
        <v>502</v>
      </c>
      <c r="D185">
        <v>11</v>
      </c>
      <c r="E185">
        <v>14</v>
      </c>
      <c r="F185">
        <v>13</v>
      </c>
    </row>
    <row r="186" spans="1:6" ht="12.75">
      <c r="A186">
        <v>47126</v>
      </c>
      <c r="B186" t="s">
        <v>193</v>
      </c>
      <c r="C186" t="s">
        <v>502</v>
      </c>
      <c r="D186">
        <v>19</v>
      </c>
      <c r="E186">
        <v>18</v>
      </c>
      <c r="F186">
        <v>19</v>
      </c>
    </row>
    <row r="187" spans="1:6" ht="12.75">
      <c r="A187">
        <v>47128</v>
      </c>
      <c r="B187" t="s">
        <v>376</v>
      </c>
      <c r="C187" t="s">
        <v>502</v>
      </c>
      <c r="D187">
        <v>17</v>
      </c>
      <c r="E187">
        <v>19</v>
      </c>
      <c r="F187">
        <v>18</v>
      </c>
    </row>
    <row r="188" spans="1:6" ht="12.75">
      <c r="A188">
        <v>47129</v>
      </c>
      <c r="B188" t="s">
        <v>39</v>
      </c>
      <c r="C188" t="s">
        <v>502</v>
      </c>
      <c r="D188">
        <v>19</v>
      </c>
      <c r="E188">
        <v>18</v>
      </c>
      <c r="F188">
        <v>19</v>
      </c>
    </row>
    <row r="189" spans="1:6" ht="12.75">
      <c r="A189">
        <v>47130</v>
      </c>
      <c r="B189" t="s">
        <v>143</v>
      </c>
      <c r="C189" t="s">
        <v>502</v>
      </c>
      <c r="D189">
        <v>8</v>
      </c>
      <c r="E189">
        <v>15</v>
      </c>
      <c r="F189">
        <v>12</v>
      </c>
    </row>
    <row r="190" spans="1:6" ht="12.75">
      <c r="A190">
        <v>47131</v>
      </c>
      <c r="B190" t="s">
        <v>358</v>
      </c>
      <c r="C190" t="s">
        <v>502</v>
      </c>
      <c r="D190">
        <v>17</v>
      </c>
      <c r="E190">
        <v>15</v>
      </c>
      <c r="F190">
        <v>16</v>
      </c>
    </row>
    <row r="191" spans="1:6" ht="12.75">
      <c r="A191">
        <v>47402</v>
      </c>
      <c r="B191" t="s">
        <v>84</v>
      </c>
      <c r="C191" t="s">
        <v>41</v>
      </c>
      <c r="D191">
        <v>10</v>
      </c>
      <c r="E191">
        <v>15</v>
      </c>
      <c r="F191">
        <v>13</v>
      </c>
    </row>
    <row r="192" spans="1:6" ht="12.75">
      <c r="A192">
        <v>47405</v>
      </c>
      <c r="B192" t="s">
        <v>94</v>
      </c>
      <c r="C192" t="s">
        <v>41</v>
      </c>
      <c r="D192">
        <v>16</v>
      </c>
      <c r="E192">
        <v>17</v>
      </c>
      <c r="F192">
        <v>17</v>
      </c>
    </row>
    <row r="193" spans="1:6" ht="12.75">
      <c r="A193">
        <v>47408</v>
      </c>
      <c r="B193" t="s">
        <v>108</v>
      </c>
      <c r="C193" t="s">
        <v>41</v>
      </c>
      <c r="D193">
        <v>19</v>
      </c>
      <c r="E193">
        <v>18</v>
      </c>
      <c r="F193">
        <v>19</v>
      </c>
    </row>
    <row r="194" spans="1:6" ht="12.75">
      <c r="A194">
        <v>47410</v>
      </c>
      <c r="B194" t="s">
        <v>89</v>
      </c>
      <c r="C194" t="s">
        <v>41</v>
      </c>
      <c r="D194">
        <v>17</v>
      </c>
      <c r="E194">
        <v>19</v>
      </c>
      <c r="F194">
        <v>18</v>
      </c>
    </row>
    <row r="195" spans="1:6" ht="12.75">
      <c r="A195">
        <v>47414</v>
      </c>
      <c r="B195" t="s">
        <v>80</v>
      </c>
      <c r="C195" t="s">
        <v>41</v>
      </c>
      <c r="D195">
        <v>13</v>
      </c>
      <c r="E195">
        <v>6</v>
      </c>
      <c r="F195">
        <v>8</v>
      </c>
    </row>
    <row r="196" spans="1:6" ht="12.75">
      <c r="A196">
        <v>47415</v>
      </c>
      <c r="B196" t="s">
        <v>78</v>
      </c>
      <c r="C196" t="s">
        <v>41</v>
      </c>
      <c r="D196">
        <v>19</v>
      </c>
      <c r="E196">
        <v>18</v>
      </c>
      <c r="F196">
        <v>19</v>
      </c>
    </row>
    <row r="197" spans="1:6" ht="12.75">
      <c r="A197">
        <v>47416</v>
      </c>
      <c r="B197" t="s">
        <v>82</v>
      </c>
      <c r="C197" t="s">
        <v>41</v>
      </c>
      <c r="D197">
        <v>16</v>
      </c>
      <c r="E197">
        <v>11</v>
      </c>
      <c r="F197">
        <v>13</v>
      </c>
    </row>
    <row r="198" spans="1:6" ht="12.75">
      <c r="A198">
        <v>47418</v>
      </c>
      <c r="B198" t="s">
        <v>85</v>
      </c>
      <c r="C198" t="s">
        <v>41</v>
      </c>
      <c r="D198">
        <v>10</v>
      </c>
      <c r="E198">
        <v>15</v>
      </c>
      <c r="F198">
        <v>13</v>
      </c>
    </row>
    <row r="199" spans="1:6" ht="12.75">
      <c r="A199">
        <v>47420</v>
      </c>
      <c r="B199" t="s">
        <v>87</v>
      </c>
      <c r="C199" t="s">
        <v>41</v>
      </c>
      <c r="D199">
        <v>16</v>
      </c>
      <c r="E199">
        <v>17</v>
      </c>
      <c r="F199">
        <v>17</v>
      </c>
    </row>
    <row r="200" spans="1:6" ht="12.75">
      <c r="A200">
        <v>47422</v>
      </c>
      <c r="B200" t="s">
        <v>100</v>
      </c>
      <c r="C200" t="s">
        <v>41</v>
      </c>
      <c r="D200">
        <v>17</v>
      </c>
      <c r="E200">
        <v>15</v>
      </c>
      <c r="F200">
        <v>16</v>
      </c>
    </row>
    <row r="201" spans="1:6" ht="12.75">
      <c r="A201">
        <v>47423</v>
      </c>
      <c r="B201" t="s">
        <v>81</v>
      </c>
      <c r="C201" t="s">
        <v>41</v>
      </c>
      <c r="D201">
        <v>16</v>
      </c>
      <c r="E201" t="s">
        <v>248</v>
      </c>
      <c r="F201">
        <v>8</v>
      </c>
    </row>
    <row r="202" spans="1:6" ht="12.75">
      <c r="A202">
        <v>47424</v>
      </c>
      <c r="B202" t="s">
        <v>122</v>
      </c>
      <c r="C202" t="s">
        <v>41</v>
      </c>
      <c r="D202">
        <v>10</v>
      </c>
      <c r="E202">
        <v>15</v>
      </c>
      <c r="F202">
        <v>13</v>
      </c>
    </row>
    <row r="203" spans="1:6" ht="12.75">
      <c r="A203">
        <v>47425</v>
      </c>
      <c r="B203" t="s">
        <v>72</v>
      </c>
      <c r="C203" t="s">
        <v>41</v>
      </c>
      <c r="D203">
        <v>15</v>
      </c>
      <c r="E203">
        <v>16</v>
      </c>
      <c r="F203">
        <v>16</v>
      </c>
    </row>
    <row r="204" spans="1:6" ht="12.75">
      <c r="A204">
        <v>47426</v>
      </c>
      <c r="B204" t="s">
        <v>185</v>
      </c>
      <c r="C204" t="s">
        <v>41</v>
      </c>
      <c r="D204">
        <v>13</v>
      </c>
      <c r="E204">
        <v>6</v>
      </c>
      <c r="F204">
        <v>8</v>
      </c>
    </row>
    <row r="205" spans="1:6" ht="12.75">
      <c r="A205">
        <v>48251</v>
      </c>
      <c r="B205" t="s">
        <v>181</v>
      </c>
      <c r="C205" t="s">
        <v>502</v>
      </c>
      <c r="D205">
        <v>16</v>
      </c>
      <c r="E205">
        <v>15</v>
      </c>
      <c r="F205">
        <v>16</v>
      </c>
    </row>
    <row r="206" spans="1:6" ht="12.75">
      <c r="A206">
        <v>48318</v>
      </c>
      <c r="B206" t="s">
        <v>156</v>
      </c>
      <c r="C206" t="s">
        <v>502</v>
      </c>
      <c r="D206">
        <v>16</v>
      </c>
      <c r="E206">
        <v>13</v>
      </c>
      <c r="F206">
        <v>14</v>
      </c>
    </row>
    <row r="207" spans="1:6" ht="12.75">
      <c r="A207">
        <v>48390</v>
      </c>
      <c r="B207" t="s">
        <v>95</v>
      </c>
      <c r="C207" t="s">
        <v>41</v>
      </c>
      <c r="D207">
        <v>16</v>
      </c>
      <c r="E207">
        <v>17</v>
      </c>
      <c r="F207">
        <v>17</v>
      </c>
    </row>
    <row r="208" spans="1:6" ht="12.75">
      <c r="A208">
        <v>48397</v>
      </c>
      <c r="B208" t="s">
        <v>165</v>
      </c>
      <c r="C208" t="s">
        <v>41</v>
      </c>
      <c r="D208">
        <v>14</v>
      </c>
      <c r="E208">
        <v>14</v>
      </c>
      <c r="F208">
        <v>14</v>
      </c>
    </row>
    <row r="209" spans="1:6" ht="12.75">
      <c r="A209">
        <v>48398</v>
      </c>
      <c r="B209" t="s">
        <v>75</v>
      </c>
      <c r="C209" t="s">
        <v>41</v>
      </c>
      <c r="D209">
        <v>11</v>
      </c>
      <c r="E209">
        <v>12</v>
      </c>
      <c r="F209">
        <v>12</v>
      </c>
    </row>
    <row r="210" spans="1:6" ht="12.75">
      <c r="A210">
        <v>48399</v>
      </c>
      <c r="B210" t="s">
        <v>68</v>
      </c>
      <c r="C210" t="s">
        <v>41</v>
      </c>
      <c r="D210">
        <v>13</v>
      </c>
      <c r="E210">
        <v>13</v>
      </c>
      <c r="F210">
        <v>13</v>
      </c>
    </row>
    <row r="211" spans="1:6" ht="12.75">
      <c r="A211">
        <v>48400</v>
      </c>
      <c r="B211" t="s">
        <v>83</v>
      </c>
      <c r="C211" t="s">
        <v>41</v>
      </c>
      <c r="D211">
        <v>16</v>
      </c>
      <c r="E211" t="s">
        <v>248</v>
      </c>
      <c r="F211">
        <v>8</v>
      </c>
    </row>
    <row r="212" spans="1:6" ht="12.75">
      <c r="A212">
        <v>48404</v>
      </c>
      <c r="B212" t="s">
        <v>77</v>
      </c>
      <c r="C212" t="s">
        <v>41</v>
      </c>
      <c r="D212">
        <v>19</v>
      </c>
      <c r="E212">
        <v>18</v>
      </c>
      <c r="F212">
        <v>19</v>
      </c>
    </row>
    <row r="213" spans="1:6" ht="12.75">
      <c r="A213">
        <v>48405</v>
      </c>
      <c r="B213" t="s">
        <v>96</v>
      </c>
      <c r="C213" t="s">
        <v>41</v>
      </c>
      <c r="D213">
        <v>16</v>
      </c>
      <c r="E213">
        <v>17</v>
      </c>
      <c r="F213">
        <v>17</v>
      </c>
    </row>
    <row r="214" spans="1:6" ht="12.75">
      <c r="A214">
        <v>48406</v>
      </c>
      <c r="B214" t="s">
        <v>86</v>
      </c>
      <c r="C214" t="s">
        <v>41</v>
      </c>
      <c r="D214">
        <v>16</v>
      </c>
      <c r="E214">
        <v>17</v>
      </c>
      <c r="F214">
        <v>17</v>
      </c>
    </row>
    <row r="215" spans="1:6" ht="12.75">
      <c r="A215">
        <v>48407</v>
      </c>
      <c r="B215" t="s">
        <v>88</v>
      </c>
      <c r="C215" t="s">
        <v>41</v>
      </c>
      <c r="D215">
        <v>16</v>
      </c>
      <c r="E215">
        <v>17</v>
      </c>
      <c r="F215">
        <v>17</v>
      </c>
    </row>
    <row r="216" spans="1:6" ht="12.75">
      <c r="A216">
        <v>48409</v>
      </c>
      <c r="B216" t="s">
        <v>66</v>
      </c>
      <c r="C216" t="s">
        <v>41</v>
      </c>
      <c r="D216">
        <v>12</v>
      </c>
      <c r="E216">
        <v>10</v>
      </c>
      <c r="F216">
        <v>11</v>
      </c>
    </row>
    <row r="217" spans="1:6" ht="12.75">
      <c r="A217">
        <v>48418</v>
      </c>
      <c r="B217" t="s">
        <v>67</v>
      </c>
      <c r="C217" t="s">
        <v>41</v>
      </c>
      <c r="D217">
        <v>12</v>
      </c>
      <c r="E217">
        <v>10</v>
      </c>
      <c r="F217">
        <v>11</v>
      </c>
    </row>
    <row r="218" spans="1:3" ht="12.75">
      <c r="A218" t="s">
        <v>244</v>
      </c>
      <c r="C218" t="s">
        <v>244</v>
      </c>
    </row>
    <row r="219" spans="1:3" ht="12.75">
      <c r="A219" t="s">
        <v>244</v>
      </c>
      <c r="C219" t="s">
        <v>244</v>
      </c>
    </row>
    <row r="220" spans="1:3" ht="12.75">
      <c r="A220" t="s">
        <v>244</v>
      </c>
      <c r="C220" t="s">
        <v>244</v>
      </c>
    </row>
    <row r="221" spans="1:3" ht="12.75">
      <c r="A221" t="s">
        <v>244</v>
      </c>
      <c r="C221" t="s">
        <v>244</v>
      </c>
    </row>
    <row r="222" spans="1:3" ht="12.75">
      <c r="A222" t="s">
        <v>244</v>
      </c>
      <c r="C222" t="s">
        <v>244</v>
      </c>
    </row>
    <row r="223" spans="1:3" ht="12.75">
      <c r="A223" t="s">
        <v>244</v>
      </c>
      <c r="C223" t="s">
        <v>244</v>
      </c>
    </row>
    <row r="224" spans="1:3" ht="12.75">
      <c r="A224" t="s">
        <v>244</v>
      </c>
      <c r="C224" t="s">
        <v>244</v>
      </c>
    </row>
    <row r="225" spans="1:3" ht="12.75">
      <c r="A225" t="s">
        <v>244</v>
      </c>
      <c r="C225" t="s">
        <v>244</v>
      </c>
    </row>
    <row r="226" spans="1:3" ht="12.75">
      <c r="A226" t="s">
        <v>244</v>
      </c>
      <c r="C226" t="s">
        <v>244</v>
      </c>
    </row>
    <row r="227" spans="1:3" ht="12.75">
      <c r="A227" t="s">
        <v>244</v>
      </c>
      <c r="C227" t="s">
        <v>244</v>
      </c>
    </row>
    <row r="228" spans="1:3" ht="12.75">
      <c r="A228" t="s">
        <v>244</v>
      </c>
      <c r="C228" t="s">
        <v>244</v>
      </c>
    </row>
    <row r="229" spans="1:3" ht="12.75">
      <c r="A229" t="s">
        <v>244</v>
      </c>
      <c r="C229" t="s">
        <v>244</v>
      </c>
    </row>
    <row r="230" spans="1:3" ht="12.75">
      <c r="A230" t="s">
        <v>244</v>
      </c>
      <c r="C230" t="s">
        <v>244</v>
      </c>
    </row>
    <row r="231" spans="1:3" ht="12.75">
      <c r="A231" t="s">
        <v>244</v>
      </c>
      <c r="C231" t="s">
        <v>244</v>
      </c>
    </row>
    <row r="232" spans="1:3" ht="12.75">
      <c r="A232" t="s">
        <v>244</v>
      </c>
      <c r="C232" t="s">
        <v>244</v>
      </c>
    </row>
    <row r="233" spans="1:3" ht="12.75">
      <c r="A233" t="s">
        <v>244</v>
      </c>
      <c r="C233" t="s">
        <v>244</v>
      </c>
    </row>
    <row r="234" spans="1:3" ht="12.75">
      <c r="A234" t="s">
        <v>244</v>
      </c>
      <c r="C234" t="s">
        <v>244</v>
      </c>
    </row>
    <row r="235" spans="1:3" ht="12.75">
      <c r="A235" t="s">
        <v>244</v>
      </c>
      <c r="C235" t="s">
        <v>244</v>
      </c>
    </row>
    <row r="236" spans="1:3" ht="12.75">
      <c r="A236" t="s">
        <v>244</v>
      </c>
      <c r="C236" t="s">
        <v>244</v>
      </c>
    </row>
    <row r="237" spans="1:3" ht="12.75">
      <c r="A237" t="s">
        <v>244</v>
      </c>
      <c r="C237" t="s">
        <v>244</v>
      </c>
    </row>
    <row r="238" spans="1:3" ht="12.75">
      <c r="A238" t="s">
        <v>244</v>
      </c>
      <c r="C238" t="s">
        <v>244</v>
      </c>
    </row>
    <row r="239" spans="1:3" ht="12.75">
      <c r="A239" t="s">
        <v>244</v>
      </c>
      <c r="C239" t="s">
        <v>244</v>
      </c>
    </row>
    <row r="240" spans="1:3" ht="12.75">
      <c r="A240" t="s">
        <v>244</v>
      </c>
      <c r="C240" t="s">
        <v>244</v>
      </c>
    </row>
    <row r="241" spans="1:3" ht="12.75">
      <c r="A241" t="s">
        <v>244</v>
      </c>
      <c r="C241" t="s">
        <v>244</v>
      </c>
    </row>
    <row r="242" spans="1:3" ht="12.75">
      <c r="A242" t="s">
        <v>244</v>
      </c>
      <c r="C242" t="s">
        <v>244</v>
      </c>
    </row>
    <row r="243" spans="1:3" ht="12.75">
      <c r="A243" t="s">
        <v>244</v>
      </c>
      <c r="C243" t="s">
        <v>244</v>
      </c>
    </row>
    <row r="244" spans="1:3" ht="12.75">
      <c r="A244" t="s">
        <v>244</v>
      </c>
      <c r="C244" t="s">
        <v>244</v>
      </c>
    </row>
    <row r="245" spans="1:3" ht="12.75">
      <c r="A245" t="s">
        <v>244</v>
      </c>
      <c r="C245" t="s">
        <v>244</v>
      </c>
    </row>
    <row r="246" spans="1:3" ht="12.75">
      <c r="A246" t="s">
        <v>244</v>
      </c>
      <c r="C246" t="s">
        <v>244</v>
      </c>
    </row>
    <row r="247" spans="1:3" ht="12.75">
      <c r="A247" t="s">
        <v>244</v>
      </c>
      <c r="C247" t="s">
        <v>244</v>
      </c>
    </row>
    <row r="248" spans="1:3" ht="12.75">
      <c r="A248" t="s">
        <v>244</v>
      </c>
      <c r="C248" t="s">
        <v>244</v>
      </c>
    </row>
    <row r="249" spans="1:3" ht="12.75">
      <c r="A249" t="s">
        <v>244</v>
      </c>
      <c r="C249" t="s">
        <v>244</v>
      </c>
    </row>
    <row r="250" spans="1:3" ht="12.75">
      <c r="A250" t="s">
        <v>244</v>
      </c>
      <c r="C250" t="s">
        <v>244</v>
      </c>
    </row>
    <row r="251" spans="1:3" ht="12.75">
      <c r="A251" t="s">
        <v>244</v>
      </c>
      <c r="C251" t="s">
        <v>244</v>
      </c>
    </row>
    <row r="252" spans="1:3" ht="12.75">
      <c r="A252" t="s">
        <v>244</v>
      </c>
      <c r="C252" t="s">
        <v>244</v>
      </c>
    </row>
    <row r="253" spans="1:3" ht="12.75">
      <c r="A253" t="s">
        <v>244</v>
      </c>
      <c r="C253" t="s">
        <v>244</v>
      </c>
    </row>
    <row r="254" spans="1:3" ht="12.75">
      <c r="A254" t="s">
        <v>244</v>
      </c>
      <c r="C254" t="s">
        <v>244</v>
      </c>
    </row>
    <row r="255" spans="1:3" ht="12.75">
      <c r="A255" t="s">
        <v>244</v>
      </c>
      <c r="C255" t="s">
        <v>244</v>
      </c>
    </row>
    <row r="256" spans="1:3" ht="12.75">
      <c r="A256" t="s">
        <v>244</v>
      </c>
      <c r="C256" t="s">
        <v>244</v>
      </c>
    </row>
    <row r="257" spans="1:3" ht="12.75">
      <c r="A257" t="s">
        <v>244</v>
      </c>
      <c r="C257" t="s">
        <v>244</v>
      </c>
    </row>
    <row r="258" spans="1:3" ht="12.75">
      <c r="A258" t="s">
        <v>244</v>
      </c>
      <c r="C258" t="s">
        <v>244</v>
      </c>
    </row>
    <row r="259" spans="1:3" ht="12.75">
      <c r="A259" t="s">
        <v>244</v>
      </c>
      <c r="C259" t="s">
        <v>244</v>
      </c>
    </row>
    <row r="260" spans="1:3" ht="12.75">
      <c r="A260" t="s">
        <v>244</v>
      </c>
      <c r="C260" t="s">
        <v>244</v>
      </c>
    </row>
    <row r="261" spans="1:3" ht="12.75">
      <c r="A261" t="s">
        <v>244</v>
      </c>
      <c r="C261" t="s">
        <v>244</v>
      </c>
    </row>
    <row r="262" spans="1:3" ht="12.75">
      <c r="A262" t="s">
        <v>244</v>
      </c>
      <c r="C262" t="s">
        <v>244</v>
      </c>
    </row>
    <row r="263" spans="1:3" ht="12.75">
      <c r="A263" t="s">
        <v>244</v>
      </c>
      <c r="C263" t="s">
        <v>244</v>
      </c>
    </row>
    <row r="264" spans="1:3" ht="12.75">
      <c r="A264" t="s">
        <v>244</v>
      </c>
      <c r="C264" t="s">
        <v>244</v>
      </c>
    </row>
    <row r="265" spans="1:3" ht="12.75">
      <c r="A265" t="s">
        <v>244</v>
      </c>
      <c r="C265" t="s">
        <v>244</v>
      </c>
    </row>
    <row r="266" spans="1:3" ht="12.75">
      <c r="A266" t="s">
        <v>244</v>
      </c>
      <c r="C266" t="s">
        <v>244</v>
      </c>
    </row>
    <row r="267" spans="1:3" ht="12.75">
      <c r="A267" t="s">
        <v>244</v>
      </c>
      <c r="C267" t="s">
        <v>244</v>
      </c>
    </row>
    <row r="268" spans="1:3" ht="12.75">
      <c r="A268" t="s">
        <v>244</v>
      </c>
      <c r="C268" t="s">
        <v>244</v>
      </c>
    </row>
    <row r="269" spans="1:3" ht="12.75">
      <c r="A269" t="s">
        <v>244</v>
      </c>
      <c r="C269" t="s">
        <v>244</v>
      </c>
    </row>
    <row r="270" spans="1:3" ht="12.75">
      <c r="A270" t="s">
        <v>244</v>
      </c>
      <c r="C270" t="s">
        <v>244</v>
      </c>
    </row>
    <row r="271" spans="1:3" ht="12.75">
      <c r="A271" t="s">
        <v>244</v>
      </c>
      <c r="C271" t="s">
        <v>244</v>
      </c>
    </row>
    <row r="272" spans="1:3" ht="12.75">
      <c r="A272" t="s">
        <v>244</v>
      </c>
      <c r="C272" t="s">
        <v>244</v>
      </c>
    </row>
    <row r="273" spans="1:3" ht="12.75">
      <c r="A273" t="s">
        <v>244</v>
      </c>
      <c r="C273" t="s">
        <v>244</v>
      </c>
    </row>
    <row r="274" spans="1:3" ht="12.75">
      <c r="A274" t="s">
        <v>244</v>
      </c>
      <c r="C274" t="s">
        <v>244</v>
      </c>
    </row>
    <row r="275" spans="1:3" ht="12.75">
      <c r="A275" t="s">
        <v>244</v>
      </c>
      <c r="C275" t="s">
        <v>244</v>
      </c>
    </row>
    <row r="276" spans="1:3" ht="12.75">
      <c r="A276" t="s">
        <v>244</v>
      </c>
      <c r="C276" t="s">
        <v>244</v>
      </c>
    </row>
    <row r="277" spans="1:3" ht="12.75">
      <c r="A277" t="s">
        <v>244</v>
      </c>
      <c r="C277" t="s">
        <v>244</v>
      </c>
    </row>
    <row r="278" spans="1:3" ht="12.75">
      <c r="A278" t="s">
        <v>244</v>
      </c>
      <c r="C278" t="s">
        <v>244</v>
      </c>
    </row>
    <row r="279" spans="1:3" ht="12.75">
      <c r="A279" t="s">
        <v>244</v>
      </c>
      <c r="C279" t="s">
        <v>244</v>
      </c>
    </row>
    <row r="280" spans="1:3" ht="12.75">
      <c r="A280" t="s">
        <v>244</v>
      </c>
      <c r="C280" t="s">
        <v>244</v>
      </c>
    </row>
    <row r="281" spans="1:3" ht="12.75">
      <c r="A281" t="s">
        <v>244</v>
      </c>
      <c r="C281" t="s">
        <v>244</v>
      </c>
    </row>
    <row r="282" spans="1:3" ht="12.75">
      <c r="A282" t="s">
        <v>244</v>
      </c>
      <c r="C282" t="s">
        <v>244</v>
      </c>
    </row>
    <row r="283" spans="1:3" ht="12.75">
      <c r="A283" t="s">
        <v>244</v>
      </c>
      <c r="C283" t="s">
        <v>244</v>
      </c>
    </row>
    <row r="284" spans="1:3" ht="12.75">
      <c r="A284" t="s">
        <v>244</v>
      </c>
      <c r="C284" t="s">
        <v>244</v>
      </c>
    </row>
    <row r="285" spans="1:3" ht="12.75">
      <c r="A285" t="s">
        <v>244</v>
      </c>
      <c r="C285" t="s">
        <v>244</v>
      </c>
    </row>
    <row r="286" spans="1:3" ht="12.75">
      <c r="A286" t="s">
        <v>244</v>
      </c>
      <c r="C286" t="s">
        <v>244</v>
      </c>
    </row>
    <row r="287" spans="1:3" ht="12.75">
      <c r="A287" t="s">
        <v>244</v>
      </c>
      <c r="C287" t="s">
        <v>244</v>
      </c>
    </row>
    <row r="288" spans="1:3" ht="12.75">
      <c r="A288" t="s">
        <v>244</v>
      </c>
      <c r="C288" t="s">
        <v>244</v>
      </c>
    </row>
    <row r="289" spans="1:3" ht="12.75">
      <c r="A289" t="s">
        <v>244</v>
      </c>
      <c r="C289" t="s">
        <v>244</v>
      </c>
    </row>
    <row r="290" spans="1:6" ht="12.75">
      <c r="A290" t="s">
        <v>46</v>
      </c>
      <c r="B290" t="s">
        <v>47</v>
      </c>
      <c r="C290" t="s">
        <v>41</v>
      </c>
      <c r="D290">
        <v>18</v>
      </c>
      <c r="E290">
        <v>18</v>
      </c>
      <c r="F290">
        <v>18</v>
      </c>
    </row>
    <row r="291" spans="1:6" ht="12.75">
      <c r="A291" t="s">
        <v>46</v>
      </c>
      <c r="B291" t="s">
        <v>47</v>
      </c>
      <c r="C291" t="s">
        <v>41</v>
      </c>
      <c r="D291">
        <v>18</v>
      </c>
      <c r="E291">
        <v>18</v>
      </c>
      <c r="F291">
        <v>18</v>
      </c>
    </row>
    <row r="292" spans="1:6" ht="12.75">
      <c r="A292" t="s">
        <v>42</v>
      </c>
      <c r="B292" t="s">
        <v>43</v>
      </c>
      <c r="C292" t="s">
        <v>41</v>
      </c>
      <c r="D292">
        <v>18</v>
      </c>
      <c r="E292">
        <v>18</v>
      </c>
      <c r="F292">
        <v>18</v>
      </c>
    </row>
    <row r="293" spans="1:6" ht="12.75">
      <c r="A293" t="s">
        <v>42</v>
      </c>
      <c r="B293" t="s">
        <v>43</v>
      </c>
      <c r="C293" t="s">
        <v>41</v>
      </c>
      <c r="D293">
        <v>18</v>
      </c>
      <c r="E293">
        <v>18</v>
      </c>
      <c r="F293">
        <v>18</v>
      </c>
    </row>
    <row r="294" spans="1:6" ht="12.75">
      <c r="A294" t="s">
        <v>44</v>
      </c>
      <c r="B294" t="s">
        <v>45</v>
      </c>
      <c r="C294" t="s">
        <v>502</v>
      </c>
      <c r="D294">
        <v>18</v>
      </c>
      <c r="E294">
        <v>18</v>
      </c>
      <c r="F294">
        <v>18</v>
      </c>
    </row>
    <row r="295" spans="1:6" ht="12.75">
      <c r="A295" t="s">
        <v>44</v>
      </c>
      <c r="B295" t="s">
        <v>45</v>
      </c>
      <c r="C295" t="s">
        <v>502</v>
      </c>
      <c r="D295">
        <v>18</v>
      </c>
      <c r="E295">
        <v>18</v>
      </c>
      <c r="F295">
        <v>18</v>
      </c>
    </row>
    <row r="297" spans="1:2" ht="12.75">
      <c r="A297" t="s">
        <v>244</v>
      </c>
      <c r="B297" t="s">
        <v>244</v>
      </c>
    </row>
    <row r="298" spans="1:2" ht="12.75">
      <c r="A298" t="s">
        <v>244</v>
      </c>
      <c r="B298" t="s">
        <v>244</v>
      </c>
    </row>
    <row r="299" spans="1:2" ht="12.75">
      <c r="A299" t="s">
        <v>244</v>
      </c>
      <c r="B299" t="s">
        <v>244</v>
      </c>
    </row>
    <row r="300" spans="1:2" ht="12.75">
      <c r="A300" t="s">
        <v>244</v>
      </c>
      <c r="B300" t="s">
        <v>244</v>
      </c>
    </row>
    <row r="301" spans="1:2" ht="12.75">
      <c r="A301" t="s">
        <v>244</v>
      </c>
      <c r="B301" t="s">
        <v>244</v>
      </c>
    </row>
    <row r="302" spans="1:2" ht="12.75">
      <c r="A302" t="s">
        <v>244</v>
      </c>
      <c r="B302" t="s">
        <v>244</v>
      </c>
    </row>
    <row r="303" spans="1:2" ht="12.75">
      <c r="A303" t="s">
        <v>244</v>
      </c>
      <c r="B303" t="s">
        <v>244</v>
      </c>
    </row>
    <row r="304" spans="1:2" ht="12.75">
      <c r="A304" t="s">
        <v>244</v>
      </c>
      <c r="B304" t="s">
        <v>244</v>
      </c>
    </row>
    <row r="305" spans="1:2" ht="12.75">
      <c r="A305" t="s">
        <v>244</v>
      </c>
      <c r="B305" t="s">
        <v>244</v>
      </c>
    </row>
    <row r="306" spans="1:2" ht="12.75">
      <c r="A306" t="s">
        <v>244</v>
      </c>
      <c r="B306" t="s">
        <v>244</v>
      </c>
    </row>
    <row r="307" spans="1:2" ht="12.75">
      <c r="A307" t="s">
        <v>244</v>
      </c>
      <c r="B307" t="s">
        <v>244</v>
      </c>
    </row>
    <row r="308" spans="1:2" ht="12.75">
      <c r="A308" t="s">
        <v>244</v>
      </c>
      <c r="B308" t="s">
        <v>244</v>
      </c>
    </row>
    <row r="309" spans="1:2" ht="12.75">
      <c r="A309" t="s">
        <v>244</v>
      </c>
      <c r="B309" t="s">
        <v>244</v>
      </c>
    </row>
    <row r="310" spans="1:2" ht="12.75">
      <c r="A310" t="s">
        <v>244</v>
      </c>
      <c r="B310" t="s">
        <v>244</v>
      </c>
    </row>
    <row r="311" spans="1:2" ht="12.75">
      <c r="A311" t="s">
        <v>244</v>
      </c>
      <c r="B311" t="s">
        <v>244</v>
      </c>
    </row>
    <row r="312" spans="1:2" ht="12.75">
      <c r="A312" t="s">
        <v>244</v>
      </c>
      <c r="B312" t="s">
        <v>244</v>
      </c>
    </row>
    <row r="313" spans="1:2" ht="12.75">
      <c r="A313" t="s">
        <v>244</v>
      </c>
      <c r="B313" t="s">
        <v>244</v>
      </c>
    </row>
    <row r="314" spans="1:2" ht="12.75">
      <c r="A314" t="s">
        <v>244</v>
      </c>
      <c r="B314" t="s">
        <v>244</v>
      </c>
    </row>
    <row r="315" spans="1:2" ht="12.75">
      <c r="A315" t="s">
        <v>244</v>
      </c>
      <c r="B315" t="s">
        <v>244</v>
      </c>
    </row>
    <row r="316" spans="1:2" ht="12.75">
      <c r="A316" t="s">
        <v>244</v>
      </c>
      <c r="B316" t="s">
        <v>244</v>
      </c>
    </row>
    <row r="317" spans="1:2" ht="12.75">
      <c r="A317" t="s">
        <v>244</v>
      </c>
      <c r="B317" t="s">
        <v>244</v>
      </c>
    </row>
    <row r="318" spans="1:2" ht="12.75">
      <c r="A318" t="s">
        <v>244</v>
      </c>
      <c r="B318" t="s">
        <v>244</v>
      </c>
    </row>
    <row r="319" spans="1:2" ht="12.75">
      <c r="A319" t="s">
        <v>244</v>
      </c>
      <c r="B319" t="s">
        <v>244</v>
      </c>
    </row>
    <row r="320" spans="1:2" ht="12.75">
      <c r="A320" t="s">
        <v>244</v>
      </c>
      <c r="B320" t="s">
        <v>244</v>
      </c>
    </row>
    <row r="321" spans="1:2" ht="12.75">
      <c r="A321" t="s">
        <v>244</v>
      </c>
      <c r="B321" t="s">
        <v>244</v>
      </c>
    </row>
    <row r="322" spans="1:2" ht="12.75">
      <c r="A322" t="s">
        <v>244</v>
      </c>
      <c r="B322" t="s">
        <v>244</v>
      </c>
    </row>
    <row r="323" spans="1:2" ht="12.75">
      <c r="A323" t="s">
        <v>244</v>
      </c>
      <c r="B323" t="s">
        <v>244</v>
      </c>
    </row>
    <row r="324" spans="1:2" ht="12.75">
      <c r="A324" t="s">
        <v>244</v>
      </c>
      <c r="B324" t="s">
        <v>244</v>
      </c>
    </row>
    <row r="325" spans="1:2" ht="12.75">
      <c r="A325" t="s">
        <v>244</v>
      </c>
      <c r="B325" t="s">
        <v>244</v>
      </c>
    </row>
    <row r="326" spans="1:2" ht="12.75">
      <c r="A326" t="s">
        <v>244</v>
      </c>
      <c r="B326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13" sqref="M113"/>
    </sheetView>
  </sheetViews>
  <sheetFormatPr defaultColWidth="9.00390625" defaultRowHeight="12.75"/>
  <cols>
    <col min="1" max="1" width="43.125" style="0" customWidth="1"/>
    <col min="2" max="16384" width="11.00390625" style="0" customWidth="1"/>
  </cols>
  <sheetData>
    <row r="1" spans="1:13" ht="12.75">
      <c r="A1" t="s">
        <v>506</v>
      </c>
      <c r="B1" t="s">
        <v>511</v>
      </c>
      <c r="C1" t="s">
        <v>722</v>
      </c>
      <c r="E1" t="s">
        <v>6</v>
      </c>
      <c r="F1" t="s">
        <v>7</v>
      </c>
      <c r="G1" t="s">
        <v>401</v>
      </c>
      <c r="H1" t="s">
        <v>236</v>
      </c>
      <c r="I1" t="s">
        <v>237</v>
      </c>
      <c r="J1" t="s">
        <v>239</v>
      </c>
      <c r="K1" t="s">
        <v>238</v>
      </c>
      <c r="L1" t="s">
        <v>240</v>
      </c>
      <c r="M1" t="s">
        <v>5</v>
      </c>
    </row>
    <row r="2" spans="1:14" ht="12.75">
      <c r="A2" t="s">
        <v>452</v>
      </c>
      <c r="B2">
        <v>38209</v>
      </c>
      <c r="C2" s="41">
        <v>14</v>
      </c>
      <c r="D2" s="41"/>
      <c r="E2" s="41" t="e">
        <f>VLOOKUP(B2,prh!A:H,8,FALSE)</f>
        <v>#N/A</v>
      </c>
      <c r="F2" s="41" t="e">
        <f>VLOOKUP(B2,'JCR Prat'!A:F,6,FALSE)</f>
        <v>#N/A</v>
      </c>
      <c r="G2" s="41" t="str">
        <f aca="true" t="shared" si="0" ref="G2:G36">IF(ISNUMBER(E2),IF(ISNUMBER(F2),MAX(E2,F2),E2),IF(ISNUMBER(F2),F2,"---"))</f>
        <v>---</v>
      </c>
      <c r="H2" s="41">
        <f>IF(ISERROR(VLOOKUP(B2,'200785156'!B:B,1,FALSE)),0,1)</f>
        <v>0</v>
      </c>
      <c r="I2" s="41">
        <f>IF(ISERROR(VLOOKUP(B2,'200782134'!B:B,1,FALSE)),0,1)</f>
        <v>0</v>
      </c>
      <c r="J2" s="41">
        <f>IF(ISERROR(VLOOKUP(B2,'200753581'!B:B,1,FALSE)),0,1)</f>
        <v>0</v>
      </c>
      <c r="K2" s="41">
        <f aca="true" t="shared" si="1" ref="K2:K33">H2+I2+J2</f>
        <v>0</v>
      </c>
      <c r="L2" s="41">
        <f aca="true" t="shared" si="2" ref="L2:L33">1-K2</f>
        <v>1</v>
      </c>
      <c r="M2" t="e">
        <f>C2*0.75+G2*0.25</f>
        <v>#VALUE!</v>
      </c>
      <c r="N2" t="s">
        <v>8</v>
      </c>
    </row>
    <row r="3" spans="1:14" ht="12.75">
      <c r="A3" t="s">
        <v>451</v>
      </c>
      <c r="B3">
        <v>47092</v>
      </c>
      <c r="C3" s="41">
        <v>17</v>
      </c>
      <c r="D3" s="41" t="s">
        <v>449</v>
      </c>
      <c r="E3" s="41" t="e">
        <f>VLOOKUP(B3,prh!A:H,8,FALSE)</f>
        <v>#N/A</v>
      </c>
      <c r="F3" s="41">
        <f>VLOOKUP(B3,'JCR Prat'!A:F,6,FALSE)</f>
        <v>18</v>
      </c>
      <c r="G3" s="41">
        <f t="shared" si="0"/>
        <v>18</v>
      </c>
      <c r="H3" s="41">
        <f>IF(ISERROR(VLOOKUP(B3,'200785156'!B:B,1,FALSE)),0,1)</f>
        <v>0</v>
      </c>
      <c r="I3" s="41">
        <f>IF(ISERROR(VLOOKUP(B3,'200782134'!B:B,1,FALSE)),0,1)</f>
        <v>0</v>
      </c>
      <c r="J3" s="41">
        <f>IF(ISERROR(VLOOKUP(B3,'200753581'!B:B,1,FALSE)),0,1)</f>
        <v>0</v>
      </c>
      <c r="K3" s="41">
        <f t="shared" si="1"/>
        <v>0</v>
      </c>
      <c r="L3" s="41">
        <f t="shared" si="2"/>
        <v>1</v>
      </c>
      <c r="M3">
        <f>C3*0.75+G3*0.25</f>
        <v>17.25</v>
      </c>
      <c r="N3">
        <v>17</v>
      </c>
    </row>
    <row r="4" spans="1:14" ht="12.75">
      <c r="A4" t="s">
        <v>450</v>
      </c>
      <c r="B4">
        <v>43189</v>
      </c>
      <c r="C4" s="41">
        <v>18.5</v>
      </c>
      <c r="D4" s="41" t="s">
        <v>449</v>
      </c>
      <c r="E4" s="41" t="e">
        <f>VLOOKUP(B4,prh!A:H,8,FALSE)</f>
        <v>#N/A</v>
      </c>
      <c r="F4" s="41" t="e">
        <f>VLOOKUP(B4,'JCR Prat'!A:F,6,FALSE)</f>
        <v>#N/A</v>
      </c>
      <c r="G4" s="41" t="str">
        <f t="shared" si="0"/>
        <v>---</v>
      </c>
      <c r="H4" s="41">
        <f>IF(ISERROR(VLOOKUP(B4,'200785156'!B:B,1,FALSE)),0,1)</f>
        <v>0</v>
      </c>
      <c r="I4" s="41">
        <f>IF(ISERROR(VLOOKUP(B4,'200782134'!B:B,1,FALSE)),0,1)</f>
        <v>0</v>
      </c>
      <c r="J4" s="41">
        <f>IF(ISERROR(VLOOKUP(B4,'200753581'!B:B,1,FALSE)),0,1)</f>
        <v>0</v>
      </c>
      <c r="K4" s="41">
        <f t="shared" si="1"/>
        <v>0</v>
      </c>
      <c r="L4" s="41">
        <f t="shared" si="2"/>
        <v>1</v>
      </c>
      <c r="M4" t="e">
        <f>C4*0.75+G4*0.25</f>
        <v>#VALUE!</v>
      </c>
      <c r="N4" t="s">
        <v>8</v>
      </c>
    </row>
    <row r="5" spans="1:14" ht="12.75">
      <c r="A5" t="str">
        <f>VLOOKUP(B5,Inscritos!A:B,2,FALSE)</f>
        <v>Bruno Filipe Pedreira Amorim</v>
      </c>
      <c r="B5">
        <v>46194</v>
      </c>
      <c r="C5">
        <v>0</v>
      </c>
      <c r="E5" t="e">
        <f>VLOOKUP(B5,prh!A:H,8,FALSE)</f>
        <v>#N/A</v>
      </c>
      <c r="F5" t="e">
        <f>VLOOKUP(B5,'JCR Prat'!A:F,6,FALSE)</f>
        <v>#N/A</v>
      </c>
      <c r="G5" t="str">
        <f t="shared" si="0"/>
        <v>---</v>
      </c>
      <c r="H5">
        <f>IF(ISERROR(VLOOKUP(B5,'200785156'!B:B,1,FALSE)),0,1)</f>
        <v>0</v>
      </c>
      <c r="I5">
        <f>IF(ISERROR(VLOOKUP(B5,'200782134'!B:B,1,FALSE)),0,1)</f>
        <v>0</v>
      </c>
      <c r="J5">
        <f>IF(ISERROR(VLOOKUP(B5,'200753581'!B:B,1,FALSE)),0,1)</f>
        <v>1</v>
      </c>
      <c r="K5">
        <f t="shared" si="1"/>
        <v>1</v>
      </c>
      <c r="L5">
        <f t="shared" si="2"/>
        <v>0</v>
      </c>
      <c r="M5" t="s">
        <v>8</v>
      </c>
      <c r="N5" t="s">
        <v>8</v>
      </c>
    </row>
    <row r="6" spans="1:14" ht="12.75">
      <c r="A6" t="str">
        <f>VLOOKUP(B6,Inscritos!A:B,2,FALSE)</f>
        <v>Luis Tiago Afonso Mascarenhas</v>
      </c>
      <c r="B6">
        <v>38172</v>
      </c>
      <c r="C6">
        <v>2</v>
      </c>
      <c r="E6">
        <f>VLOOKUP(B6,prh!A:H,8,FALSE)</f>
        <v>0</v>
      </c>
      <c r="F6" t="e">
        <f>VLOOKUP(B6,'JCR Prat'!A:F,6,FALSE)</f>
        <v>#N/A</v>
      </c>
      <c r="G6">
        <f t="shared" si="0"/>
        <v>0</v>
      </c>
      <c r="H6">
        <f>IF(ISERROR(VLOOKUP(B6,'200785156'!B:B,1,FALSE)),0,1)</f>
        <v>0</v>
      </c>
      <c r="I6">
        <f>IF(ISERROR(VLOOKUP(B6,'200782134'!B:B,1,FALSE)),0,1)</f>
        <v>0</v>
      </c>
      <c r="J6">
        <f>IF(ISERROR(VLOOKUP(B6,'200753581'!B:B,1,FALSE)),0,1)</f>
        <v>1</v>
      </c>
      <c r="K6">
        <f t="shared" si="1"/>
        <v>1</v>
      </c>
      <c r="L6">
        <f t="shared" si="2"/>
        <v>0</v>
      </c>
      <c r="M6" t="s">
        <v>8</v>
      </c>
      <c r="N6" t="s">
        <v>8</v>
      </c>
    </row>
    <row r="7" spans="1:14" ht="12.75">
      <c r="A7" t="str">
        <f>VLOOKUP(B7,Inscritos!A:B,2,FALSE)</f>
        <v>Isabel Maria Rosendo Cardoso</v>
      </c>
      <c r="B7">
        <v>33703</v>
      </c>
      <c r="C7">
        <v>2</v>
      </c>
      <c r="E7">
        <f>VLOOKUP(B7,prh!A:H,8,FALSE)</f>
        <v>2</v>
      </c>
      <c r="F7" t="e">
        <f>VLOOKUP(B7,'JCR Prat'!A:F,6,FALSE)</f>
        <v>#N/A</v>
      </c>
      <c r="G7">
        <f t="shared" si="0"/>
        <v>2</v>
      </c>
      <c r="H7">
        <f>IF(ISERROR(VLOOKUP(B7,'200785156'!B:B,1,FALSE)),0,1)</f>
        <v>0</v>
      </c>
      <c r="I7">
        <f>IF(ISERROR(VLOOKUP(B7,'200782134'!B:B,1,FALSE)),0,1)</f>
        <v>0</v>
      </c>
      <c r="J7">
        <f>IF(ISERROR(VLOOKUP(B7,'200753581'!B:B,1,FALSE)),0,1)</f>
        <v>1</v>
      </c>
      <c r="K7">
        <f t="shared" si="1"/>
        <v>1</v>
      </c>
      <c r="L7">
        <f t="shared" si="2"/>
        <v>0</v>
      </c>
      <c r="M7" t="s">
        <v>8</v>
      </c>
      <c r="N7" t="s">
        <v>8</v>
      </c>
    </row>
    <row r="8" spans="1:14" ht="12.75">
      <c r="A8" t="str">
        <f>VLOOKUP(B8,Inscritos!A:B,2,FALSE)</f>
        <v>Tiago José Airosa Barros de Araújo</v>
      </c>
      <c r="B8">
        <v>43194</v>
      </c>
      <c r="C8">
        <v>3</v>
      </c>
      <c r="E8">
        <f>VLOOKUP(B8,prh!A:H,8,FALSE)</f>
        <v>2.5</v>
      </c>
      <c r="F8" t="e">
        <f>VLOOKUP(B8,'JCR Prat'!A:F,6,FALSE)</f>
        <v>#N/A</v>
      </c>
      <c r="G8">
        <f t="shared" si="0"/>
        <v>2.5</v>
      </c>
      <c r="H8">
        <f>IF(ISERROR(VLOOKUP(B8,'200785156'!B:B,1,FALSE)),0,1)</f>
        <v>0</v>
      </c>
      <c r="I8">
        <f>IF(ISERROR(VLOOKUP(B8,'200782134'!B:B,1,FALSE)),0,1)</f>
        <v>0</v>
      </c>
      <c r="J8">
        <f>IF(ISERROR(VLOOKUP(B8,'200753581'!B:B,1,FALSE)),0,1)</f>
        <v>1</v>
      </c>
      <c r="K8">
        <f t="shared" si="1"/>
        <v>1</v>
      </c>
      <c r="L8">
        <f t="shared" si="2"/>
        <v>0</v>
      </c>
      <c r="M8" t="s">
        <v>8</v>
      </c>
      <c r="N8" t="s">
        <v>8</v>
      </c>
    </row>
    <row r="9" spans="1:14" ht="12.75">
      <c r="A9" t="str">
        <f>VLOOKUP(B9,Inscritos!A:B,2,FALSE)</f>
        <v>Agostinho Manuel Alves da Silva</v>
      </c>
      <c r="B9">
        <v>38176</v>
      </c>
      <c r="C9">
        <v>3</v>
      </c>
      <c r="E9" t="e">
        <f>VLOOKUP(B9,prh!A:H,8,FALSE)</f>
        <v>#N/A</v>
      </c>
      <c r="F9">
        <f>VLOOKUP(B9,'JCR Prat'!A:F,6,FALSE)</f>
        <v>13</v>
      </c>
      <c r="G9">
        <f t="shared" si="0"/>
        <v>13</v>
      </c>
      <c r="H9">
        <f>IF(ISERROR(VLOOKUP(B9,'200785156'!B:B,1,FALSE)),0,1)</f>
        <v>0</v>
      </c>
      <c r="I9">
        <f>IF(ISERROR(VLOOKUP(B9,'200782134'!B:B,1,FALSE)),0,1)</f>
        <v>0</v>
      </c>
      <c r="J9">
        <f>IF(ISERROR(VLOOKUP(B9,'200753581'!B:B,1,FALSE)),0,1)</f>
        <v>1</v>
      </c>
      <c r="K9">
        <f t="shared" si="1"/>
        <v>1</v>
      </c>
      <c r="L9">
        <f t="shared" si="2"/>
        <v>0</v>
      </c>
      <c r="M9" t="s">
        <v>8</v>
      </c>
      <c r="N9" t="s">
        <v>8</v>
      </c>
    </row>
    <row r="10" spans="1:14" ht="12.75">
      <c r="A10" t="str">
        <f>VLOOKUP(B10,Inscritos!A:B,2,FALSE)</f>
        <v>João Manuel Moreira Ribeiro</v>
      </c>
      <c r="B10">
        <v>43139</v>
      </c>
      <c r="C10">
        <v>4</v>
      </c>
      <c r="E10">
        <f>VLOOKUP(B10,prh!A:H,8,FALSE)</f>
        <v>2.5</v>
      </c>
      <c r="F10" t="e">
        <f>VLOOKUP(B10,'JCR Prat'!A:F,6,FALSE)</f>
        <v>#N/A</v>
      </c>
      <c r="G10">
        <f t="shared" si="0"/>
        <v>2.5</v>
      </c>
      <c r="H10">
        <f>IF(ISERROR(VLOOKUP(B10,'200785156'!B:B,1,FALSE)),0,1)</f>
        <v>0</v>
      </c>
      <c r="I10">
        <f>IF(ISERROR(VLOOKUP(B10,'200782134'!B:B,1,FALSE)),0,1)</f>
        <v>0</v>
      </c>
      <c r="J10">
        <f>IF(ISERROR(VLOOKUP(B10,'200753581'!B:B,1,FALSE)),0,1)</f>
        <v>1</v>
      </c>
      <c r="K10">
        <f t="shared" si="1"/>
        <v>1</v>
      </c>
      <c r="L10">
        <f t="shared" si="2"/>
        <v>0</v>
      </c>
      <c r="M10" t="s">
        <v>8</v>
      </c>
      <c r="N10" t="s">
        <v>8</v>
      </c>
    </row>
    <row r="11" spans="1:14" ht="12.75">
      <c r="A11" t="str">
        <f>VLOOKUP(B11,Inscritos!A:B,2,FALSE)</f>
        <v>Nuno Filipe Peixoto Dias</v>
      </c>
      <c r="B11">
        <v>43193</v>
      </c>
      <c r="C11">
        <v>4</v>
      </c>
      <c r="E11">
        <f>VLOOKUP(B11,prh!A:H,8,FALSE)</f>
        <v>3</v>
      </c>
      <c r="F11" t="e">
        <f>VLOOKUP(B11,'JCR Prat'!A:F,6,FALSE)</f>
        <v>#N/A</v>
      </c>
      <c r="G11">
        <f t="shared" si="0"/>
        <v>3</v>
      </c>
      <c r="H11">
        <f>IF(ISERROR(VLOOKUP(B11,'200785156'!B:B,1,FALSE)),0,1)</f>
        <v>0</v>
      </c>
      <c r="I11">
        <f>IF(ISERROR(VLOOKUP(B11,'200782134'!B:B,1,FALSE)),0,1)</f>
        <v>0</v>
      </c>
      <c r="J11">
        <f>IF(ISERROR(VLOOKUP(B11,'200753581'!B:B,1,FALSE)),0,1)</f>
        <v>1</v>
      </c>
      <c r="K11">
        <f t="shared" si="1"/>
        <v>1</v>
      </c>
      <c r="L11">
        <f t="shared" si="2"/>
        <v>0</v>
      </c>
      <c r="M11" t="s">
        <v>8</v>
      </c>
      <c r="N11" t="s">
        <v>8</v>
      </c>
    </row>
    <row r="12" spans="1:14" ht="12.75">
      <c r="A12" t="str">
        <f>VLOOKUP(B12,Inscritos!A:B,2,FALSE)</f>
        <v>Sérgio André Linhares Gomes</v>
      </c>
      <c r="B12">
        <v>43173</v>
      </c>
      <c r="C12">
        <v>4</v>
      </c>
      <c r="E12">
        <f>VLOOKUP(B12,prh!A:H,8,FALSE)</f>
        <v>16</v>
      </c>
      <c r="F12">
        <f>VLOOKUP(B12,'JCR Prat'!A:F,6,FALSE)</f>
        <v>16</v>
      </c>
      <c r="G12">
        <f t="shared" si="0"/>
        <v>16</v>
      </c>
      <c r="H12">
        <f>IF(ISERROR(VLOOKUP(B12,'200785156'!B:B,1,FALSE)),0,1)</f>
        <v>0</v>
      </c>
      <c r="I12">
        <f>IF(ISERROR(VLOOKUP(B12,'200782134'!B:B,1,FALSE)),0,1)</f>
        <v>0</v>
      </c>
      <c r="J12">
        <f>IF(ISERROR(VLOOKUP(B12,'200753581'!B:B,1,FALSE)),0,1)</f>
        <v>1</v>
      </c>
      <c r="K12">
        <f t="shared" si="1"/>
        <v>1</v>
      </c>
      <c r="L12">
        <f t="shared" si="2"/>
        <v>0</v>
      </c>
      <c r="M12" t="s">
        <v>8</v>
      </c>
      <c r="N12" t="s">
        <v>8</v>
      </c>
    </row>
    <row r="13" spans="1:14" ht="12.75">
      <c r="A13" t="str">
        <f>VLOOKUP(B13,Inscritos!A:B,2,FALSE)</f>
        <v>Joaquim Machado Gonçalves Sampaio</v>
      </c>
      <c r="B13">
        <v>38198</v>
      </c>
      <c r="C13">
        <v>5</v>
      </c>
      <c r="E13">
        <f>VLOOKUP(B13,prh!A:H,8,FALSE)</f>
        <v>0</v>
      </c>
      <c r="F13" t="e">
        <f>VLOOKUP(B13,'JCR Prat'!A:F,6,FALSE)</f>
        <v>#N/A</v>
      </c>
      <c r="G13">
        <f t="shared" si="0"/>
        <v>0</v>
      </c>
      <c r="H13">
        <f>IF(ISERROR(VLOOKUP(B13,'200785156'!B:B,1,FALSE)),0,1)</f>
        <v>0</v>
      </c>
      <c r="I13">
        <f>IF(ISERROR(VLOOKUP(B13,'200782134'!B:B,1,FALSE)),0,1)</f>
        <v>0</v>
      </c>
      <c r="J13">
        <f>IF(ISERROR(VLOOKUP(B13,'200753581'!B:B,1,FALSE)),0,1)</f>
        <v>1</v>
      </c>
      <c r="K13">
        <f t="shared" si="1"/>
        <v>1</v>
      </c>
      <c r="L13">
        <f t="shared" si="2"/>
        <v>0</v>
      </c>
      <c r="M13" t="s">
        <v>8</v>
      </c>
      <c r="N13" t="s">
        <v>8</v>
      </c>
    </row>
    <row r="14" spans="1:14" ht="12.75">
      <c r="A14" t="str">
        <f>VLOOKUP(B14,Inscritos!A:B,2,FALSE)</f>
        <v>José Pedro Silva de Oliveira Carvalho</v>
      </c>
      <c r="B14">
        <v>30214</v>
      </c>
      <c r="C14">
        <v>5</v>
      </c>
      <c r="E14">
        <f>VLOOKUP(B14,prh!A:H,8,FALSE)</f>
        <v>2.5</v>
      </c>
      <c r="F14" t="e">
        <f>VLOOKUP(B14,'JCR Prat'!A:F,6,FALSE)</f>
        <v>#N/A</v>
      </c>
      <c r="G14">
        <f t="shared" si="0"/>
        <v>2.5</v>
      </c>
      <c r="H14">
        <f>IF(ISERROR(VLOOKUP(B14,'200785156'!B:B,1,FALSE)),0,1)</f>
        <v>0</v>
      </c>
      <c r="I14">
        <f>IF(ISERROR(VLOOKUP(B14,'200782134'!B:B,1,FALSE)),0,1)</f>
        <v>0</v>
      </c>
      <c r="J14">
        <f>IF(ISERROR(VLOOKUP(B14,'200753581'!B:B,1,FALSE)),0,1)</f>
        <v>1</v>
      </c>
      <c r="K14">
        <f t="shared" si="1"/>
        <v>1</v>
      </c>
      <c r="L14">
        <f t="shared" si="2"/>
        <v>0</v>
      </c>
      <c r="M14" t="s">
        <v>8</v>
      </c>
      <c r="N14" t="s">
        <v>8</v>
      </c>
    </row>
    <row r="15" spans="1:14" ht="12.75">
      <c r="A15" t="str">
        <f>VLOOKUP(B15,Inscritos!A:B,2,FALSE)</f>
        <v>Rui Miguel Fernandes Varela</v>
      </c>
      <c r="B15">
        <v>29253</v>
      </c>
      <c r="C15">
        <v>5</v>
      </c>
      <c r="E15">
        <f>VLOOKUP(B15,prh!A:H,8,FALSE)</f>
        <v>1.25</v>
      </c>
      <c r="F15" t="e">
        <f>VLOOKUP(B15,'JCR Prat'!A:F,6,FALSE)</f>
        <v>#N/A</v>
      </c>
      <c r="G15">
        <f t="shared" si="0"/>
        <v>1.25</v>
      </c>
      <c r="H15">
        <f>IF(ISERROR(VLOOKUP(B15,'200785156'!B:B,1,FALSE)),0,1)</f>
        <v>0</v>
      </c>
      <c r="I15">
        <f>IF(ISERROR(VLOOKUP(B15,'200782134'!B:B,1,FALSE)),0,1)</f>
        <v>0</v>
      </c>
      <c r="J15">
        <f>IF(ISERROR(VLOOKUP(B15,'200753581'!B:B,1,FALSE)),0,1)</f>
        <v>1</v>
      </c>
      <c r="K15">
        <f t="shared" si="1"/>
        <v>1</v>
      </c>
      <c r="L15">
        <f t="shared" si="2"/>
        <v>0</v>
      </c>
      <c r="M15" t="s">
        <v>8</v>
      </c>
      <c r="N15" t="s">
        <v>8</v>
      </c>
    </row>
    <row r="16" spans="1:14" ht="12.75">
      <c r="A16" t="str">
        <f>VLOOKUP(B16,Inscritos!A:B,2,FALSE)</f>
        <v>Joana da Silva Carvalho</v>
      </c>
      <c r="B16">
        <v>47079</v>
      </c>
      <c r="C16">
        <v>5</v>
      </c>
      <c r="E16">
        <f>VLOOKUP(B16,prh!A:H,8,FALSE)</f>
        <v>14</v>
      </c>
      <c r="F16">
        <f>VLOOKUP(B16,'JCR Prat'!A:F,6,FALSE)</f>
        <v>14</v>
      </c>
      <c r="G16">
        <f t="shared" si="0"/>
        <v>14</v>
      </c>
      <c r="H16">
        <f>IF(ISERROR(VLOOKUP(B16,'200785156'!B:B,1,FALSE)),0,1)</f>
        <v>0</v>
      </c>
      <c r="I16">
        <f>IF(ISERROR(VLOOKUP(B16,'200782134'!B:B,1,FALSE)),0,1)</f>
        <v>0</v>
      </c>
      <c r="J16">
        <f>IF(ISERROR(VLOOKUP(B16,'200753581'!B:B,1,FALSE)),0,1)</f>
        <v>1</v>
      </c>
      <c r="K16">
        <f t="shared" si="1"/>
        <v>1</v>
      </c>
      <c r="L16">
        <f t="shared" si="2"/>
        <v>0</v>
      </c>
      <c r="M16" t="s">
        <v>8</v>
      </c>
      <c r="N16" t="s">
        <v>8</v>
      </c>
    </row>
    <row r="17" spans="1:14" ht="12.75">
      <c r="A17" t="str">
        <f>VLOOKUP(B17,Inscritos!A:B,2,FALSE)</f>
        <v>Luis Alexandre Ferreira da Silva Machado</v>
      </c>
      <c r="B17">
        <v>40604</v>
      </c>
      <c r="C17">
        <v>5</v>
      </c>
      <c r="E17">
        <f>VLOOKUP(B17,prh!A:H,8,FALSE)</f>
        <v>10</v>
      </c>
      <c r="F17">
        <f>VLOOKUP(B17,'JCR Prat'!A:F,6,FALSE)</f>
        <v>10</v>
      </c>
      <c r="G17">
        <f t="shared" si="0"/>
        <v>10</v>
      </c>
      <c r="H17">
        <f>IF(ISERROR(VLOOKUP(B17,'200785156'!B:B,1,FALSE)),0,1)</f>
        <v>0</v>
      </c>
      <c r="I17">
        <f>IF(ISERROR(VLOOKUP(B17,'200782134'!B:B,1,FALSE)),0,1)</f>
        <v>0</v>
      </c>
      <c r="J17">
        <f>IF(ISERROR(VLOOKUP(B17,'200753581'!B:B,1,FALSE)),0,1)</f>
        <v>1</v>
      </c>
      <c r="K17">
        <f t="shared" si="1"/>
        <v>1</v>
      </c>
      <c r="L17">
        <f t="shared" si="2"/>
        <v>0</v>
      </c>
      <c r="M17" t="s">
        <v>8</v>
      </c>
      <c r="N17" t="s">
        <v>8</v>
      </c>
    </row>
    <row r="18" spans="1:14" ht="12.75">
      <c r="A18" t="str">
        <f>VLOOKUP(B18,Inscritos!A:B,2,FALSE)</f>
        <v>Mário Jorge Gonçalves Silva</v>
      </c>
      <c r="B18">
        <v>43537</v>
      </c>
      <c r="C18">
        <v>5</v>
      </c>
      <c r="E18">
        <f>VLOOKUP(B18,prh!A:H,8,FALSE)</f>
        <v>17</v>
      </c>
      <c r="F18">
        <f>VLOOKUP(B18,'JCR Prat'!A:F,6,FALSE)</f>
        <v>17</v>
      </c>
      <c r="G18">
        <f t="shared" si="0"/>
        <v>17</v>
      </c>
      <c r="H18">
        <f>IF(ISERROR(VLOOKUP(B18,'200785156'!B:B,1,FALSE)),0,1)</f>
        <v>0</v>
      </c>
      <c r="I18">
        <f>IF(ISERROR(VLOOKUP(B18,'200782134'!B:B,1,FALSE)),0,1)</f>
        <v>0</v>
      </c>
      <c r="J18">
        <f>IF(ISERROR(VLOOKUP(B18,'200753581'!B:B,1,FALSE)),0,1)</f>
        <v>1</v>
      </c>
      <c r="K18">
        <f t="shared" si="1"/>
        <v>1</v>
      </c>
      <c r="L18">
        <f t="shared" si="2"/>
        <v>0</v>
      </c>
      <c r="M18" t="s">
        <v>8</v>
      </c>
      <c r="N18" t="s">
        <v>8</v>
      </c>
    </row>
    <row r="19" spans="1:14" ht="12.75">
      <c r="A19" t="str">
        <f>VLOOKUP(B19,Inscritos!A:B,2,FALSE)</f>
        <v>Hélder Nuno Martins do Vale Tomé</v>
      </c>
      <c r="B19">
        <v>39503</v>
      </c>
      <c r="C19">
        <v>6</v>
      </c>
      <c r="E19">
        <f>VLOOKUP(B19,prh!A:H,8,FALSE)</f>
        <v>2.5</v>
      </c>
      <c r="F19">
        <f>VLOOKUP(B19,'JCR Prat'!A:F,6,FALSE)</f>
        <v>13</v>
      </c>
      <c r="G19">
        <f t="shared" si="0"/>
        <v>13</v>
      </c>
      <c r="H19">
        <f>IF(ISERROR(VLOOKUP(B19,'200785156'!B:B,1,FALSE)),0,1)</f>
        <v>0</v>
      </c>
      <c r="I19">
        <f>IF(ISERROR(VLOOKUP(B19,'200782134'!B:B,1,FALSE)),0,1)</f>
        <v>0</v>
      </c>
      <c r="J19">
        <f>IF(ISERROR(VLOOKUP(B19,'200753581'!B:B,1,FALSE)),0,1)</f>
        <v>1</v>
      </c>
      <c r="K19">
        <f t="shared" si="1"/>
        <v>1</v>
      </c>
      <c r="L19">
        <f t="shared" si="2"/>
        <v>0</v>
      </c>
      <c r="M19" t="s">
        <v>8</v>
      </c>
      <c r="N19" t="s">
        <v>8</v>
      </c>
    </row>
    <row r="20" spans="1:14" ht="12.75">
      <c r="A20" t="str">
        <f>VLOOKUP(B20,Inscritos!A:B,2,FALSE)</f>
        <v>José Miguel Carvalho Magalhães</v>
      </c>
      <c r="B20">
        <v>42235</v>
      </c>
      <c r="C20">
        <v>6</v>
      </c>
      <c r="E20">
        <f>VLOOKUP(B20,prh!A:H,8,FALSE)</f>
        <v>11</v>
      </c>
      <c r="F20">
        <f>VLOOKUP(B20,'JCR Prat'!A:F,6,FALSE)</f>
        <v>11</v>
      </c>
      <c r="G20">
        <f t="shared" si="0"/>
        <v>11</v>
      </c>
      <c r="H20">
        <f>IF(ISERROR(VLOOKUP(B20,'200785156'!B:B,1,FALSE)),0,1)</f>
        <v>0</v>
      </c>
      <c r="I20">
        <f>IF(ISERROR(VLOOKUP(B20,'200782134'!B:B,1,FALSE)),0,1)</f>
        <v>0</v>
      </c>
      <c r="J20">
        <f>IF(ISERROR(VLOOKUP(B20,'200753581'!B:B,1,FALSE)),0,1)</f>
        <v>1</v>
      </c>
      <c r="K20">
        <f t="shared" si="1"/>
        <v>1</v>
      </c>
      <c r="L20">
        <f t="shared" si="2"/>
        <v>0</v>
      </c>
      <c r="M20" t="s">
        <v>8</v>
      </c>
      <c r="N20" t="s">
        <v>8</v>
      </c>
    </row>
    <row r="21" spans="1:14" ht="12.75">
      <c r="A21" t="str">
        <f>VLOOKUP(B21,Inscritos!A:B,2,FALSE)</f>
        <v>Paulo Roberto Gonçalves Campos</v>
      </c>
      <c r="B21">
        <v>42215</v>
      </c>
      <c r="C21">
        <v>6</v>
      </c>
      <c r="E21">
        <f>VLOOKUP(B21,prh!A:H,8,FALSE)</f>
        <v>2.5</v>
      </c>
      <c r="F21">
        <f>VLOOKUP(B21,'JCR Prat'!A:F,6,FALSE)</f>
        <v>14</v>
      </c>
      <c r="G21">
        <f t="shared" si="0"/>
        <v>14</v>
      </c>
      <c r="H21">
        <f>IF(ISERROR(VLOOKUP(B21,'200785156'!B:B,1,FALSE)),0,1)</f>
        <v>0</v>
      </c>
      <c r="I21">
        <f>IF(ISERROR(VLOOKUP(B21,'200782134'!B:B,1,FALSE)),0,1)</f>
        <v>0</v>
      </c>
      <c r="J21">
        <f>IF(ISERROR(VLOOKUP(B21,'200753581'!B:B,1,FALSE)),0,1)</f>
        <v>1</v>
      </c>
      <c r="K21">
        <f t="shared" si="1"/>
        <v>1</v>
      </c>
      <c r="L21">
        <f t="shared" si="2"/>
        <v>0</v>
      </c>
      <c r="M21" t="s">
        <v>8</v>
      </c>
      <c r="N21" t="s">
        <v>8</v>
      </c>
    </row>
    <row r="22" spans="1:14" ht="12.75">
      <c r="A22" t="str">
        <f>VLOOKUP(B22,Inscritos!A:B,2,FALSE)</f>
        <v>David Lourenço da Costa</v>
      </c>
      <c r="B22">
        <v>43110</v>
      </c>
      <c r="C22">
        <v>7</v>
      </c>
      <c r="E22" t="e">
        <f>VLOOKUP(B22,prh!A:H,8,FALSE)</f>
        <v>#N/A</v>
      </c>
      <c r="F22">
        <f>VLOOKUP(B22,'JCR Prat'!A:F,6,FALSE)</f>
        <v>9</v>
      </c>
      <c r="G22">
        <f t="shared" si="0"/>
        <v>9</v>
      </c>
      <c r="H22">
        <f>IF(ISERROR(VLOOKUP(B22,'200785156'!B:B,1,FALSE)),0,1)</f>
        <v>0</v>
      </c>
      <c r="I22">
        <f>IF(ISERROR(VLOOKUP(B22,'200782134'!B:B,1,FALSE)),0,1)</f>
        <v>0</v>
      </c>
      <c r="J22">
        <f>IF(ISERROR(VLOOKUP(B22,'200753581'!B:B,1,FALSE)),0,1)</f>
        <v>1</v>
      </c>
      <c r="K22">
        <f t="shared" si="1"/>
        <v>1</v>
      </c>
      <c r="L22">
        <f t="shared" si="2"/>
        <v>0</v>
      </c>
      <c r="M22" t="s">
        <v>8</v>
      </c>
      <c r="N22" t="s">
        <v>8</v>
      </c>
    </row>
    <row r="23" spans="1:14" ht="12.75">
      <c r="A23" t="str">
        <f>VLOOKUP(B23,Inscritos!A:B,2,FALSE)</f>
        <v>Bruno Miguel Pires Gonçalves</v>
      </c>
      <c r="B23">
        <v>43121</v>
      </c>
      <c r="C23">
        <v>7</v>
      </c>
      <c r="E23" t="e">
        <f>VLOOKUP(B23,prh!A:H,8,FALSE)</f>
        <v>#N/A</v>
      </c>
      <c r="F23" t="e">
        <f>VLOOKUP(B23,'JCR Prat'!A:F,6,FALSE)</f>
        <v>#N/A</v>
      </c>
      <c r="G23" t="str">
        <f t="shared" si="0"/>
        <v>---</v>
      </c>
      <c r="H23">
        <f>IF(ISERROR(VLOOKUP(B23,'200785156'!B:B,1,FALSE)),0,1)</f>
        <v>0</v>
      </c>
      <c r="I23">
        <f>IF(ISERROR(VLOOKUP(B23,'200782134'!B:B,1,FALSE)),0,1)</f>
        <v>0</v>
      </c>
      <c r="J23">
        <f>IF(ISERROR(VLOOKUP(B23,'200753581'!B:B,1,FALSE)),0,1)</f>
        <v>1</v>
      </c>
      <c r="K23">
        <f t="shared" si="1"/>
        <v>1</v>
      </c>
      <c r="L23">
        <f t="shared" si="2"/>
        <v>0</v>
      </c>
      <c r="M23" t="s">
        <v>8</v>
      </c>
      <c r="N23" t="s">
        <v>8</v>
      </c>
    </row>
    <row r="24" spans="1:14" ht="12.75">
      <c r="A24" t="str">
        <f>VLOOKUP(B24,Inscritos!A:B,2,FALSE)</f>
        <v>Michel Afonso Lobato</v>
      </c>
      <c r="B24">
        <v>43160</v>
      </c>
      <c r="C24">
        <v>7</v>
      </c>
      <c r="E24">
        <f>VLOOKUP(B24,prh!A:H,8,FALSE)</f>
        <v>9</v>
      </c>
      <c r="F24">
        <f>VLOOKUP(B24,'JCR Prat'!A:F,6,FALSE)</f>
        <v>9</v>
      </c>
      <c r="G24">
        <f t="shared" si="0"/>
        <v>9</v>
      </c>
      <c r="H24">
        <f>IF(ISERROR(VLOOKUP(B24,'200785156'!B:B,1,FALSE)),0,1)</f>
        <v>0</v>
      </c>
      <c r="I24">
        <f>IF(ISERROR(VLOOKUP(B24,'200782134'!B:B,1,FALSE)),0,1)</f>
        <v>0</v>
      </c>
      <c r="J24">
        <f>IF(ISERROR(VLOOKUP(B24,'200753581'!B:B,1,FALSE)),0,1)</f>
        <v>1</v>
      </c>
      <c r="K24">
        <f t="shared" si="1"/>
        <v>1</v>
      </c>
      <c r="L24">
        <f t="shared" si="2"/>
        <v>0</v>
      </c>
      <c r="M24" t="s">
        <v>8</v>
      </c>
      <c r="N24" t="s">
        <v>8</v>
      </c>
    </row>
    <row r="25" spans="1:14" ht="12.75">
      <c r="A25" t="str">
        <f>VLOOKUP(B25,Inscritos!A:B,2,FALSE)</f>
        <v>Dárcio Manuel Moreira Alves Gonçalves</v>
      </c>
      <c r="B25">
        <v>47080</v>
      </c>
      <c r="C25" s="41">
        <v>8</v>
      </c>
      <c r="D25" s="41"/>
      <c r="E25" s="41" t="e">
        <f>VLOOKUP(B25,prh!A:H,8,FALSE)</f>
        <v>#N/A</v>
      </c>
      <c r="F25" s="41" t="e">
        <f>VLOOKUP(B25,'JCR Prat'!A:F,6,FALSE)</f>
        <v>#N/A</v>
      </c>
      <c r="G25" s="41" t="str">
        <f t="shared" si="0"/>
        <v>---</v>
      </c>
      <c r="H25" s="41">
        <f>IF(ISERROR(VLOOKUP(B25,'200785156'!B:B,1,FALSE)),0,1)</f>
        <v>0</v>
      </c>
      <c r="I25" s="41">
        <f>IF(ISERROR(VLOOKUP(B25,'200782134'!B:B,1,FALSE)),0,1)</f>
        <v>0</v>
      </c>
      <c r="J25" s="41">
        <f>IF(ISERROR(VLOOKUP(B25,'200753581'!B:B,1,FALSE)),0,1)</f>
        <v>1</v>
      </c>
      <c r="K25" s="41">
        <f t="shared" si="1"/>
        <v>1</v>
      </c>
      <c r="L25" s="41">
        <f t="shared" si="2"/>
        <v>0</v>
      </c>
      <c r="M25" t="e">
        <f>C25*0.6+G25*0.4</f>
        <v>#VALUE!</v>
      </c>
      <c r="N25" t="s">
        <v>8</v>
      </c>
    </row>
    <row r="26" spans="1:14" ht="12.75">
      <c r="A26" t="str">
        <f>VLOOKUP(B26,Inscritos!A:B,2,FALSE)</f>
        <v>Pedro Simão Pregueiro Jerónimo</v>
      </c>
      <c r="B26">
        <v>47085</v>
      </c>
      <c r="C26">
        <v>8</v>
      </c>
      <c r="E26" t="e">
        <f>VLOOKUP(B26,prh!A:H,8,FALSE)</f>
        <v>#N/A</v>
      </c>
      <c r="F26">
        <f>VLOOKUP(B26,'JCR Prat'!A:F,6,FALSE)</f>
        <v>13</v>
      </c>
      <c r="G26">
        <f t="shared" si="0"/>
        <v>13</v>
      </c>
      <c r="H26">
        <f>IF(ISERROR(VLOOKUP(B26,'200785156'!B:B,1,FALSE)),0,1)</f>
        <v>0</v>
      </c>
      <c r="I26">
        <f>IF(ISERROR(VLOOKUP(B26,'200782134'!B:B,1,FALSE)),0,1)</f>
        <v>0</v>
      </c>
      <c r="J26">
        <f>IF(ISERROR(VLOOKUP(B26,'200753581'!B:B,1,FALSE)),0,1)</f>
        <v>1</v>
      </c>
      <c r="K26">
        <f t="shared" si="1"/>
        <v>1</v>
      </c>
      <c r="L26">
        <f t="shared" si="2"/>
        <v>0</v>
      </c>
      <c r="M26">
        <f>C26*0.6+G26*0.4</f>
        <v>10</v>
      </c>
      <c r="N26">
        <v>10</v>
      </c>
    </row>
    <row r="27" spans="1:14" ht="12.75">
      <c r="A27" t="str">
        <f>VLOOKUP(B27,Inscritos!A:B,2,FALSE)</f>
        <v>José Filipe Moreira da Silva Figueiredo</v>
      </c>
      <c r="B27">
        <v>47046</v>
      </c>
      <c r="C27">
        <v>8</v>
      </c>
      <c r="E27">
        <f>VLOOKUP(B27,prh!A:H,8,FALSE)</f>
        <v>12</v>
      </c>
      <c r="F27">
        <f>VLOOKUP(B27,'JCR Prat'!A:F,6,FALSE)</f>
        <v>12</v>
      </c>
      <c r="G27">
        <f t="shared" si="0"/>
        <v>12</v>
      </c>
      <c r="H27">
        <f>IF(ISERROR(VLOOKUP(B27,'200785156'!B:B,1,FALSE)),0,1)</f>
        <v>0</v>
      </c>
      <c r="I27">
        <f>IF(ISERROR(VLOOKUP(B27,'200782134'!B:B,1,FALSE)),0,1)</f>
        <v>0</v>
      </c>
      <c r="J27">
        <f>IF(ISERROR(VLOOKUP(B27,'200753581'!B:B,1,FALSE)),0,1)</f>
        <v>1</v>
      </c>
      <c r="K27">
        <f t="shared" si="1"/>
        <v>1</v>
      </c>
      <c r="L27">
        <f t="shared" si="2"/>
        <v>0</v>
      </c>
      <c r="M27">
        <f aca="true" t="shared" si="3" ref="M27:M40">C27*0.6+G27*0.4</f>
        <v>9.600000000000001</v>
      </c>
      <c r="N27">
        <v>10</v>
      </c>
    </row>
    <row r="28" spans="1:14" ht="12.75">
      <c r="A28" t="str">
        <f>VLOOKUP(B28,Inscritos!A:B,2,FALSE)</f>
        <v>Rui Pedro Fernandes da Costa e Silva</v>
      </c>
      <c r="B28">
        <v>47063</v>
      </c>
      <c r="C28">
        <v>9</v>
      </c>
      <c r="E28">
        <f>VLOOKUP(B28,prh!A:H,8,FALSE)</f>
        <v>13</v>
      </c>
      <c r="F28">
        <f>VLOOKUP(B28,'JCR Prat'!A:F,6,FALSE)</f>
        <v>13</v>
      </c>
      <c r="G28">
        <f t="shared" si="0"/>
        <v>13</v>
      </c>
      <c r="H28">
        <f>IF(ISERROR(VLOOKUP(B28,'200785156'!B:B,1,FALSE)),0,1)</f>
        <v>0</v>
      </c>
      <c r="I28">
        <f>IF(ISERROR(VLOOKUP(B28,'200782134'!B:B,1,FALSE)),0,1)</f>
        <v>0</v>
      </c>
      <c r="J28">
        <f>IF(ISERROR(VLOOKUP(B28,'200753581'!B:B,1,FALSE)),0,1)</f>
        <v>1</v>
      </c>
      <c r="K28">
        <f t="shared" si="1"/>
        <v>1</v>
      </c>
      <c r="L28">
        <f t="shared" si="2"/>
        <v>0</v>
      </c>
      <c r="M28">
        <f t="shared" si="3"/>
        <v>10.6</v>
      </c>
      <c r="N28">
        <v>11</v>
      </c>
    </row>
    <row r="29" spans="1:14" ht="12.75">
      <c r="A29" t="str">
        <f>VLOOKUP(B29,Inscritos!A:B,2,FALSE)</f>
        <v>Paulo Ricardo Rodrigues Fernandes</v>
      </c>
      <c r="B29">
        <v>41829</v>
      </c>
      <c r="C29">
        <v>9</v>
      </c>
      <c r="D29" t="s">
        <v>448</v>
      </c>
      <c r="E29">
        <f>VLOOKUP(B29,prh!A:H,8,FALSE)</f>
        <v>8</v>
      </c>
      <c r="F29">
        <f>VLOOKUP(B29,'JCR Prat'!A:F,6,FALSE)</f>
        <v>8</v>
      </c>
      <c r="G29">
        <f t="shared" si="0"/>
        <v>8</v>
      </c>
      <c r="H29">
        <f>IF(ISERROR(VLOOKUP(B29,'200785156'!B:B,1,FALSE)),0,1)</f>
        <v>0</v>
      </c>
      <c r="I29">
        <f>IF(ISERROR(VLOOKUP(B29,'200782134'!B:B,1,FALSE)),0,1)</f>
        <v>0</v>
      </c>
      <c r="J29">
        <f>IF(ISERROR(VLOOKUP(B29,'200753581'!B:B,1,FALSE)),0,1)</f>
        <v>1</v>
      </c>
      <c r="K29">
        <f t="shared" si="1"/>
        <v>1</v>
      </c>
      <c r="L29">
        <f t="shared" si="2"/>
        <v>0</v>
      </c>
      <c r="M29">
        <f t="shared" si="3"/>
        <v>8.6</v>
      </c>
      <c r="N29" t="s">
        <v>8</v>
      </c>
    </row>
    <row r="30" spans="1:14" ht="12.75">
      <c r="A30" t="str">
        <f>VLOOKUP(B30,Inscritos!A:B,2,FALSE)</f>
        <v>Luís Ricardo Gonçalves Teixeira</v>
      </c>
      <c r="B30">
        <v>42060</v>
      </c>
      <c r="C30">
        <v>9.5</v>
      </c>
      <c r="E30">
        <f>VLOOKUP(B30,prh!A:H,8,FALSE)</f>
        <v>11</v>
      </c>
      <c r="F30">
        <f>VLOOKUP(B30,'JCR Prat'!A:F,6,FALSE)</f>
        <v>11</v>
      </c>
      <c r="G30">
        <f t="shared" si="0"/>
        <v>11</v>
      </c>
      <c r="H30">
        <f>IF(ISERROR(VLOOKUP(B30,'200785156'!B:B,1,FALSE)),0,1)</f>
        <v>0</v>
      </c>
      <c r="I30">
        <f>IF(ISERROR(VLOOKUP(B30,'200782134'!B:B,1,FALSE)),0,1)</f>
        <v>0</v>
      </c>
      <c r="J30">
        <f>IF(ISERROR(VLOOKUP(B30,'200753581'!B:B,1,FALSE)),0,1)</f>
        <v>1</v>
      </c>
      <c r="K30">
        <f t="shared" si="1"/>
        <v>1</v>
      </c>
      <c r="L30">
        <f t="shared" si="2"/>
        <v>0</v>
      </c>
      <c r="M30">
        <f t="shared" si="3"/>
        <v>10.100000000000001</v>
      </c>
      <c r="N30">
        <v>10</v>
      </c>
    </row>
    <row r="31" spans="1:14" ht="12.75">
      <c r="A31" t="str">
        <f>VLOOKUP(B31,Inscritos!A:B,2,FALSE)</f>
        <v>João Manuel Fernandes da Silva Ribeiro</v>
      </c>
      <c r="B31">
        <v>47131</v>
      </c>
      <c r="C31">
        <v>10</v>
      </c>
      <c r="E31">
        <f>VLOOKUP(B31,prh!A:H,8,FALSE)</f>
        <v>16</v>
      </c>
      <c r="F31">
        <f>VLOOKUP(B31,'JCR Prat'!A:F,6,FALSE)</f>
        <v>16</v>
      </c>
      <c r="G31">
        <f t="shared" si="0"/>
        <v>16</v>
      </c>
      <c r="H31">
        <f>IF(ISERROR(VLOOKUP(B31,'200785156'!B:B,1,FALSE)),0,1)</f>
        <v>0</v>
      </c>
      <c r="I31">
        <f>IF(ISERROR(VLOOKUP(B31,'200782134'!B:B,1,FALSE)),0,1)</f>
        <v>0</v>
      </c>
      <c r="J31">
        <f>IF(ISERROR(VLOOKUP(B31,'200753581'!B:B,1,FALSE)),0,1)</f>
        <v>1</v>
      </c>
      <c r="K31">
        <f t="shared" si="1"/>
        <v>1</v>
      </c>
      <c r="L31">
        <f t="shared" si="2"/>
        <v>0</v>
      </c>
      <c r="M31">
        <f t="shared" si="3"/>
        <v>12.4</v>
      </c>
      <c r="N31">
        <v>12</v>
      </c>
    </row>
    <row r="32" spans="1:14" ht="12.75">
      <c r="A32" t="str">
        <f>VLOOKUP(B32,Inscritos!A:B,2,FALSE)</f>
        <v>Telmo Miguel Pires Pinto</v>
      </c>
      <c r="B32">
        <v>43211</v>
      </c>
      <c r="C32">
        <v>10</v>
      </c>
      <c r="D32" t="s">
        <v>448</v>
      </c>
      <c r="E32">
        <f>VLOOKUP(B32,prh!A:H,8,FALSE)</f>
        <v>18</v>
      </c>
      <c r="F32">
        <f>VLOOKUP(B32,'JCR Prat'!A:F,6,FALSE)</f>
        <v>18</v>
      </c>
      <c r="G32">
        <f t="shared" si="0"/>
        <v>18</v>
      </c>
      <c r="H32">
        <f>IF(ISERROR(VLOOKUP(B32,'200785156'!B:B,1,FALSE)),0,1)</f>
        <v>0</v>
      </c>
      <c r="I32">
        <f>IF(ISERROR(VLOOKUP(B32,'200782134'!B:B,1,FALSE)),0,1)</f>
        <v>0</v>
      </c>
      <c r="J32">
        <f>IF(ISERROR(VLOOKUP(B32,'200753581'!B:B,1,FALSE)),0,1)</f>
        <v>1</v>
      </c>
      <c r="K32">
        <f t="shared" si="1"/>
        <v>1</v>
      </c>
      <c r="L32">
        <f t="shared" si="2"/>
        <v>0</v>
      </c>
      <c r="M32">
        <f t="shared" si="3"/>
        <v>13.2</v>
      </c>
      <c r="N32">
        <v>13</v>
      </c>
    </row>
    <row r="33" spans="1:14" ht="12.75">
      <c r="A33" t="str">
        <f>VLOOKUP(B33,Inscritos!A:B,2,FALSE)</f>
        <v>Nelson Manuel Almeida Gonçalves</v>
      </c>
      <c r="B33">
        <v>47119</v>
      </c>
      <c r="C33">
        <v>10</v>
      </c>
      <c r="E33">
        <f>VLOOKUP(B33,prh!A:H,8,FALSE)</f>
        <v>2.5</v>
      </c>
      <c r="F33" t="e">
        <f>VLOOKUP(B33,'JCR Prat'!A:F,6,FALSE)</f>
        <v>#N/A</v>
      </c>
      <c r="G33">
        <f t="shared" si="0"/>
        <v>2.5</v>
      </c>
      <c r="H33">
        <f>IF(ISERROR(VLOOKUP(B33,'200785156'!B:B,1,FALSE)),0,1)</f>
        <v>0</v>
      </c>
      <c r="I33">
        <f>IF(ISERROR(VLOOKUP(B33,'200782134'!B:B,1,FALSE)),0,1)</f>
        <v>0</v>
      </c>
      <c r="J33">
        <f>IF(ISERROR(VLOOKUP(B33,'200753581'!B:B,1,FALSE)),0,1)</f>
        <v>1</v>
      </c>
      <c r="K33">
        <f t="shared" si="1"/>
        <v>1</v>
      </c>
      <c r="L33">
        <f t="shared" si="2"/>
        <v>0</v>
      </c>
      <c r="M33">
        <f>C33*0.75+G33</f>
        <v>10</v>
      </c>
      <c r="N33">
        <v>10</v>
      </c>
    </row>
    <row r="34" spans="1:14" ht="12.75">
      <c r="A34" t="str">
        <f>VLOOKUP(B34,Inscritos!A:B,2,FALSE)</f>
        <v>Joel Amorim Pinho</v>
      </c>
      <c r="B34">
        <v>43098</v>
      </c>
      <c r="C34">
        <v>11</v>
      </c>
      <c r="D34" t="s">
        <v>448</v>
      </c>
      <c r="E34">
        <f>VLOOKUP(B34,prh!A:H,8,FALSE)</f>
        <v>18</v>
      </c>
      <c r="F34">
        <f>VLOOKUP(B34,'JCR Prat'!A:F,6,FALSE)</f>
        <v>18</v>
      </c>
      <c r="G34">
        <f t="shared" si="0"/>
        <v>18</v>
      </c>
      <c r="H34">
        <f>IF(ISERROR(VLOOKUP(B34,'200785156'!B:B,1,FALSE)),0,1)</f>
        <v>0</v>
      </c>
      <c r="I34">
        <f>IF(ISERROR(VLOOKUP(B34,'200782134'!B:B,1,FALSE)),0,1)</f>
        <v>0</v>
      </c>
      <c r="J34">
        <f>IF(ISERROR(VLOOKUP(B34,'200753581'!B:B,1,FALSE)),0,1)</f>
        <v>1</v>
      </c>
      <c r="K34">
        <f aca="true" t="shared" si="4" ref="K34:K65">H34+I34+J34</f>
        <v>1</v>
      </c>
      <c r="L34">
        <f aca="true" t="shared" si="5" ref="L34:L65">1-K34</f>
        <v>0</v>
      </c>
      <c r="M34">
        <f t="shared" si="3"/>
        <v>13.8</v>
      </c>
      <c r="N34">
        <v>14</v>
      </c>
    </row>
    <row r="35" spans="1:14" ht="12.75">
      <c r="A35" t="str">
        <f>VLOOKUP(B35,Inscritos!A:B,2,FALSE)</f>
        <v>Pedro José Aragão Henriques</v>
      </c>
      <c r="B35">
        <v>40613</v>
      </c>
      <c r="C35">
        <v>11</v>
      </c>
      <c r="E35">
        <f>VLOOKUP(B35,prh!A:H,8,FALSE)</f>
        <v>16</v>
      </c>
      <c r="F35">
        <f>VLOOKUP(B35,'JCR Prat'!A:F,6,FALSE)</f>
        <v>16</v>
      </c>
      <c r="G35">
        <f t="shared" si="0"/>
        <v>16</v>
      </c>
      <c r="H35">
        <f>IF(ISERROR(VLOOKUP(B35,'200785156'!B:B,1,FALSE)),0,1)</f>
        <v>0</v>
      </c>
      <c r="I35">
        <f>IF(ISERROR(VLOOKUP(B35,'200782134'!B:B,1,FALSE)),0,1)</f>
        <v>0</v>
      </c>
      <c r="J35">
        <f>IF(ISERROR(VLOOKUP(B35,'200753581'!B:B,1,FALSE)),0,1)</f>
        <v>1</v>
      </c>
      <c r="K35">
        <f t="shared" si="4"/>
        <v>1</v>
      </c>
      <c r="L35">
        <f t="shared" si="5"/>
        <v>0</v>
      </c>
      <c r="M35">
        <f t="shared" si="3"/>
        <v>13</v>
      </c>
      <c r="N35">
        <v>13</v>
      </c>
    </row>
    <row r="36" spans="1:14" ht="12.75">
      <c r="A36" t="str">
        <f>VLOOKUP(B36,Inscritos!A:B,2,FALSE)</f>
        <v>Rui Filipe Pedro Quelhas</v>
      </c>
      <c r="B36">
        <v>47090</v>
      </c>
      <c r="C36">
        <v>11</v>
      </c>
      <c r="E36">
        <f>VLOOKUP(B36,prh!A:H,8,FALSE)</f>
        <v>9</v>
      </c>
      <c r="F36">
        <f>VLOOKUP(B36,'JCR Prat'!A:F,6,FALSE)</f>
        <v>9</v>
      </c>
      <c r="G36">
        <f t="shared" si="0"/>
        <v>9</v>
      </c>
      <c r="H36">
        <f>IF(ISERROR(VLOOKUP(B36,'200785156'!B:B,1,FALSE)),0,1)</f>
        <v>0</v>
      </c>
      <c r="I36">
        <f>IF(ISERROR(VLOOKUP(B36,'200782134'!B:B,1,FALSE)),0,1)</f>
        <v>0</v>
      </c>
      <c r="J36">
        <f>IF(ISERROR(VLOOKUP(B36,'200753581'!B:B,1,FALSE)),0,1)</f>
        <v>1</v>
      </c>
      <c r="K36">
        <f t="shared" si="4"/>
        <v>1</v>
      </c>
      <c r="L36">
        <f t="shared" si="5"/>
        <v>0</v>
      </c>
      <c r="M36">
        <f t="shared" si="3"/>
        <v>10.2</v>
      </c>
      <c r="N36">
        <v>10</v>
      </c>
    </row>
    <row r="37" spans="1:14" ht="12.75">
      <c r="A37" t="str">
        <f>VLOOKUP(B37,Inscritos!A:B,2,FALSE)</f>
        <v>João Pedro Cunha Gonçalves</v>
      </c>
      <c r="B37">
        <v>47099</v>
      </c>
      <c r="C37">
        <v>12</v>
      </c>
      <c r="E37">
        <f>VLOOKUP(B37,prh!A:H,8,FALSE)</f>
        <v>2.5</v>
      </c>
      <c r="F37">
        <f>VLOOKUP(B37,'JCR Prat'!A:F,6,FALSE)</f>
        <v>9</v>
      </c>
      <c r="G37">
        <v>2.5</v>
      </c>
      <c r="H37">
        <f>IF(ISERROR(VLOOKUP(B37,'200785156'!B:B,1,FALSE)),0,1)</f>
        <v>0</v>
      </c>
      <c r="I37">
        <f>IF(ISERROR(VLOOKUP(B37,'200782134'!B:B,1,FALSE)),0,1)</f>
        <v>0</v>
      </c>
      <c r="J37">
        <f>IF(ISERROR(VLOOKUP(B37,'200753581'!B:B,1,FALSE)),0,1)</f>
        <v>1</v>
      </c>
      <c r="K37">
        <f t="shared" si="4"/>
        <v>1</v>
      </c>
      <c r="L37">
        <f t="shared" si="5"/>
        <v>0</v>
      </c>
      <c r="M37">
        <f>C37*0.75+G37</f>
        <v>11.5</v>
      </c>
      <c r="N37">
        <v>12</v>
      </c>
    </row>
    <row r="38" spans="1:14" ht="12.75">
      <c r="A38" t="s">
        <v>453</v>
      </c>
      <c r="B38">
        <v>43124</v>
      </c>
      <c r="C38">
        <v>12.5</v>
      </c>
      <c r="E38" t="e">
        <f>VLOOKUP(B38,prh!A:H,8,FALSE)</f>
        <v>#N/A</v>
      </c>
      <c r="F38">
        <f>VLOOKUP(B38,'JCR Prat'!A:F,6,FALSE)</f>
        <v>12</v>
      </c>
      <c r="G38">
        <f aca="true" t="shared" si="6" ref="G38:G69">IF(ISNUMBER(E38),IF(ISNUMBER(F38),MAX(E38,F38),E38),IF(ISNUMBER(F38),F38,"---"))</f>
        <v>12</v>
      </c>
      <c r="H38">
        <f>IF(ISERROR(VLOOKUP(B38,'200785156'!B:B,1,FALSE)),0,1)</f>
        <v>0</v>
      </c>
      <c r="I38">
        <f>IF(ISERROR(VLOOKUP(B38,'200782134'!B:B,1,FALSE)),0,1)</f>
        <v>0</v>
      </c>
      <c r="J38">
        <f>IF(ISERROR(VLOOKUP(B38,'200753581'!B:B,1,FALSE)),0,1)</f>
        <v>1</v>
      </c>
      <c r="K38">
        <f t="shared" si="4"/>
        <v>1</v>
      </c>
      <c r="L38">
        <f t="shared" si="5"/>
        <v>0</v>
      </c>
      <c r="M38">
        <f t="shared" si="3"/>
        <v>12.3</v>
      </c>
      <c r="N38">
        <v>12</v>
      </c>
    </row>
    <row r="39" spans="1:14" ht="12.75">
      <c r="A39" t="str">
        <f>VLOOKUP(B39,Inscritos!A:B,2,FALSE)</f>
        <v>Boris Victorovitch Tchikoulaev</v>
      </c>
      <c r="B39">
        <v>47030</v>
      </c>
      <c r="C39">
        <v>13.5</v>
      </c>
      <c r="E39" t="e">
        <f>VLOOKUP(B39,prh!A:H,8,FALSE)</f>
        <v>#N/A</v>
      </c>
      <c r="F39">
        <f>VLOOKUP(B39,'JCR Prat'!A:F,6,FALSE)</f>
        <v>12</v>
      </c>
      <c r="G39">
        <f t="shared" si="6"/>
        <v>12</v>
      </c>
      <c r="H39">
        <f>IF(ISERROR(VLOOKUP(B39,'200785156'!B:B,1,FALSE)),0,1)</f>
        <v>0</v>
      </c>
      <c r="I39">
        <f>IF(ISERROR(VLOOKUP(B39,'200782134'!B:B,1,FALSE)),0,1)</f>
        <v>0</v>
      </c>
      <c r="J39">
        <f>IF(ISERROR(VLOOKUP(B39,'200753581'!B:B,1,FALSE)),0,1)</f>
        <v>1</v>
      </c>
      <c r="K39">
        <f t="shared" si="4"/>
        <v>1</v>
      </c>
      <c r="L39">
        <f t="shared" si="5"/>
        <v>0</v>
      </c>
      <c r="M39">
        <f t="shared" si="3"/>
        <v>12.9</v>
      </c>
      <c r="N39">
        <v>13</v>
      </c>
    </row>
    <row r="40" spans="1:14" ht="12.75">
      <c r="A40" t="str">
        <f>VLOOKUP(B40,Inscritos!A:B,2,FALSE)</f>
        <v>Rodrigo Mucha Carvalho</v>
      </c>
      <c r="B40">
        <v>38055</v>
      </c>
      <c r="C40">
        <v>15.7</v>
      </c>
      <c r="E40">
        <f>VLOOKUP(B40,prh!A:H,8,FALSE)</f>
        <v>0</v>
      </c>
      <c r="F40">
        <f>VLOOKUP(B40,'JCR Prat'!A:F,6,FALSE)</f>
        <v>10</v>
      </c>
      <c r="G40">
        <f t="shared" si="6"/>
        <v>10</v>
      </c>
      <c r="H40">
        <f>IF(ISERROR(VLOOKUP(B40,'200785156'!B:B,1,FALSE)),0,1)</f>
        <v>0</v>
      </c>
      <c r="I40">
        <f>IF(ISERROR(VLOOKUP(B40,'200782134'!B:B,1,FALSE)),0,1)</f>
        <v>0</v>
      </c>
      <c r="J40">
        <f>IF(ISERROR(VLOOKUP(B40,'200753581'!B:B,1,FALSE)),0,1)</f>
        <v>1</v>
      </c>
      <c r="K40">
        <f t="shared" si="4"/>
        <v>1</v>
      </c>
      <c r="L40">
        <f t="shared" si="5"/>
        <v>0</v>
      </c>
      <c r="M40">
        <f t="shared" si="3"/>
        <v>13.42</v>
      </c>
      <c r="N40">
        <v>14</v>
      </c>
    </row>
    <row r="41" spans="1:14" ht="12.75">
      <c r="A41" t="str">
        <f>VLOOKUP(B41,Inscritos!A:B,2,FALSE)</f>
        <v>Raquel da Silva Felgueiras</v>
      </c>
      <c r="B41">
        <v>49380</v>
      </c>
      <c r="C41">
        <v>0</v>
      </c>
      <c r="E41">
        <f>VLOOKUP(B41,prh!A:H,8,FALSE)</f>
        <v>2</v>
      </c>
      <c r="F41" t="e">
        <f>VLOOKUP(B41,'JCR Prat'!A:F,6,FALSE)</f>
        <v>#N/A</v>
      </c>
      <c r="G41">
        <f t="shared" si="6"/>
        <v>2</v>
      </c>
      <c r="H41">
        <f>IF(ISERROR(VLOOKUP(B41,'200785156'!B:B,1,FALSE)),0,1)</f>
        <v>0</v>
      </c>
      <c r="I41">
        <f>IF(ISERROR(VLOOKUP(B41,'200782134'!B:B,1,FALSE)),0,1)</f>
        <v>1</v>
      </c>
      <c r="J41">
        <f>IF(ISERROR(VLOOKUP(B41,'200753581'!B:B,1,FALSE)),0,1)</f>
        <v>0</v>
      </c>
      <c r="K41">
        <f t="shared" si="4"/>
        <v>1</v>
      </c>
      <c r="L41">
        <f t="shared" si="5"/>
        <v>0</v>
      </c>
      <c r="M41" t="s">
        <v>8</v>
      </c>
      <c r="N41" t="s">
        <v>8</v>
      </c>
    </row>
    <row r="42" spans="1:14" ht="12.75">
      <c r="A42" t="str">
        <f>VLOOKUP(B42,Inscritos!A:B,2,FALSE)</f>
        <v>Sandro Emanuel da Silva Rebelo Joaquim</v>
      </c>
      <c r="B42">
        <v>50498</v>
      </c>
      <c r="C42">
        <v>0</v>
      </c>
      <c r="E42">
        <f>VLOOKUP(B42,prh!A:H,8,FALSE)</f>
        <v>0</v>
      </c>
      <c r="F42" t="e">
        <f>VLOOKUP(B42,'JCR Prat'!A:F,6,FALSE)</f>
        <v>#N/A</v>
      </c>
      <c r="G42">
        <f t="shared" si="6"/>
        <v>0</v>
      </c>
      <c r="H42">
        <f>IF(ISERROR(VLOOKUP(B42,'200785156'!B:B,1,FALSE)),0,1)</f>
        <v>0</v>
      </c>
      <c r="I42">
        <f>IF(ISERROR(VLOOKUP(B42,'200782134'!B:B,1,FALSE)),0,1)</f>
        <v>1</v>
      </c>
      <c r="J42">
        <f>IF(ISERROR(VLOOKUP(B42,'200753581'!B:B,1,FALSE)),0,1)</f>
        <v>0</v>
      </c>
      <c r="K42">
        <f t="shared" si="4"/>
        <v>1</v>
      </c>
      <c r="L42">
        <f t="shared" si="5"/>
        <v>0</v>
      </c>
      <c r="M42" t="s">
        <v>8</v>
      </c>
      <c r="N42" t="s">
        <v>8</v>
      </c>
    </row>
    <row r="43" spans="1:14" ht="12.75">
      <c r="A43" t="str">
        <f>VLOOKUP(B43,Inscritos!A:B,2,FALSE)</f>
        <v>Nuno Filipe Esteves Gomes</v>
      </c>
      <c r="B43">
        <v>49373</v>
      </c>
      <c r="C43">
        <v>1</v>
      </c>
      <c r="E43">
        <f>VLOOKUP(B43,prh!A:H,8,FALSE)</f>
        <v>2.5</v>
      </c>
      <c r="F43" t="e">
        <f>VLOOKUP(B43,'JCR Prat'!A:F,6,FALSE)</f>
        <v>#N/A</v>
      </c>
      <c r="G43">
        <f t="shared" si="6"/>
        <v>2.5</v>
      </c>
      <c r="H43">
        <f>IF(ISERROR(VLOOKUP(B43,'200785156'!B:B,1,FALSE)),0,1)</f>
        <v>0</v>
      </c>
      <c r="I43">
        <f>IF(ISERROR(VLOOKUP(B43,'200782134'!B:B,1,FALSE)),0,1)</f>
        <v>1</v>
      </c>
      <c r="J43">
        <f>IF(ISERROR(VLOOKUP(B43,'200753581'!B:B,1,FALSE)),0,1)</f>
        <v>0</v>
      </c>
      <c r="K43">
        <f t="shared" si="4"/>
        <v>1</v>
      </c>
      <c r="L43">
        <f t="shared" si="5"/>
        <v>0</v>
      </c>
      <c r="M43" t="s">
        <v>8</v>
      </c>
      <c r="N43" t="s">
        <v>8</v>
      </c>
    </row>
    <row r="44" spans="1:14" ht="12.75">
      <c r="A44" t="str">
        <f>VLOOKUP(B44,Inscritos!A:B,2,FALSE)</f>
        <v>Luís Miguel Loureiro Lopes de Araújo</v>
      </c>
      <c r="B44">
        <v>35365</v>
      </c>
      <c r="C44">
        <v>1</v>
      </c>
      <c r="E44">
        <f>VLOOKUP(B44,prh!A:H,8,FALSE)</f>
        <v>0</v>
      </c>
      <c r="F44" t="e">
        <f>VLOOKUP(B44,'JCR Prat'!A:F,6,FALSE)</f>
        <v>#N/A</v>
      </c>
      <c r="G44">
        <f t="shared" si="6"/>
        <v>0</v>
      </c>
      <c r="H44">
        <f>IF(ISERROR(VLOOKUP(B44,'200785156'!B:B,1,FALSE)),0,1)</f>
        <v>0</v>
      </c>
      <c r="I44">
        <f>IF(ISERROR(VLOOKUP(B44,'200782134'!B:B,1,FALSE)),0,1)</f>
        <v>1</v>
      </c>
      <c r="J44">
        <f>IF(ISERROR(VLOOKUP(B44,'200753581'!B:B,1,FALSE)),0,1)</f>
        <v>0</v>
      </c>
      <c r="K44">
        <f t="shared" si="4"/>
        <v>1</v>
      </c>
      <c r="L44">
        <f t="shared" si="5"/>
        <v>0</v>
      </c>
      <c r="M44" t="s">
        <v>8</v>
      </c>
      <c r="N44" t="s">
        <v>8</v>
      </c>
    </row>
    <row r="45" spans="1:14" ht="12.75">
      <c r="A45" t="str">
        <f>VLOOKUP(B45,Inscritos!A:B,2,FALSE)</f>
        <v>Andreia Sofia Figueira Carvalho</v>
      </c>
      <c r="B45">
        <v>47032</v>
      </c>
      <c r="C45">
        <v>2</v>
      </c>
      <c r="E45" t="e">
        <f>VLOOKUP(B45,prh!A:H,8,FALSE)</f>
        <v>#N/A</v>
      </c>
      <c r="F45" t="e">
        <f>VLOOKUP(B45,'JCR Prat'!A:F,6,FALSE)</f>
        <v>#N/A</v>
      </c>
      <c r="G45" t="str">
        <f t="shared" si="6"/>
        <v>---</v>
      </c>
      <c r="H45">
        <f>IF(ISERROR(VLOOKUP(B45,'200785156'!B:B,1,FALSE)),0,1)</f>
        <v>0</v>
      </c>
      <c r="I45">
        <f>IF(ISERROR(VLOOKUP(B45,'200782134'!B:B,1,FALSE)),0,1)</f>
        <v>1</v>
      </c>
      <c r="J45">
        <f>IF(ISERROR(VLOOKUP(B45,'200753581'!B:B,1,FALSE)),0,1)</f>
        <v>0</v>
      </c>
      <c r="K45">
        <f t="shared" si="4"/>
        <v>1</v>
      </c>
      <c r="L45">
        <f t="shared" si="5"/>
        <v>0</v>
      </c>
      <c r="M45" t="s">
        <v>8</v>
      </c>
      <c r="N45" t="s">
        <v>8</v>
      </c>
    </row>
    <row r="46" spans="1:14" ht="12.75">
      <c r="A46" t="str">
        <f>VLOOKUP(B46,Inscritos!A:B,2,FALSE)</f>
        <v>João Pedro Carmo Mortágua</v>
      </c>
      <c r="B46">
        <v>49346</v>
      </c>
      <c r="C46">
        <v>2</v>
      </c>
      <c r="E46">
        <f>VLOOKUP(B46,prh!A:H,8,FALSE)</f>
        <v>2.5</v>
      </c>
      <c r="F46" t="e">
        <f>VLOOKUP(B46,'JCR Prat'!A:F,6,FALSE)</f>
        <v>#N/A</v>
      </c>
      <c r="G46">
        <f t="shared" si="6"/>
        <v>2.5</v>
      </c>
      <c r="H46">
        <f>IF(ISERROR(VLOOKUP(B46,'200785156'!B:B,1,FALSE)),0,1)</f>
        <v>0</v>
      </c>
      <c r="I46">
        <f>IF(ISERROR(VLOOKUP(B46,'200782134'!B:B,1,FALSE)),0,1)</f>
        <v>1</v>
      </c>
      <c r="J46">
        <f>IF(ISERROR(VLOOKUP(B46,'200753581'!B:B,1,FALSE)),0,1)</f>
        <v>0</v>
      </c>
      <c r="K46">
        <f t="shared" si="4"/>
        <v>1</v>
      </c>
      <c r="L46">
        <f t="shared" si="5"/>
        <v>0</v>
      </c>
      <c r="M46" t="s">
        <v>8</v>
      </c>
      <c r="N46" t="s">
        <v>8</v>
      </c>
    </row>
    <row r="47" spans="1:14" ht="12.75">
      <c r="A47" t="str">
        <f>VLOOKUP(B47,Inscritos!A:B,2,FALSE)</f>
        <v>Maria Madalena Pacheco Gonçalves</v>
      </c>
      <c r="B47">
        <v>49388</v>
      </c>
      <c r="C47">
        <v>2</v>
      </c>
      <c r="E47">
        <f>VLOOKUP(B47,prh!A:H,8,FALSE)</f>
        <v>2.5</v>
      </c>
      <c r="F47" t="e">
        <f>VLOOKUP(B47,'JCR Prat'!A:F,6,FALSE)</f>
        <v>#N/A</v>
      </c>
      <c r="G47">
        <f t="shared" si="6"/>
        <v>2.5</v>
      </c>
      <c r="H47">
        <f>IF(ISERROR(VLOOKUP(B47,'200785156'!B:B,1,FALSE)),0,1)</f>
        <v>0</v>
      </c>
      <c r="I47">
        <f>IF(ISERROR(VLOOKUP(B47,'200782134'!B:B,1,FALSE)),0,1)</f>
        <v>1</v>
      </c>
      <c r="J47">
        <f>IF(ISERROR(VLOOKUP(B47,'200753581'!B:B,1,FALSE)),0,1)</f>
        <v>0</v>
      </c>
      <c r="K47">
        <f t="shared" si="4"/>
        <v>1</v>
      </c>
      <c r="L47">
        <f t="shared" si="5"/>
        <v>0</v>
      </c>
      <c r="M47" t="s">
        <v>8</v>
      </c>
      <c r="N47" t="s">
        <v>8</v>
      </c>
    </row>
    <row r="48" spans="1:14" ht="12.75">
      <c r="A48" t="str">
        <f>VLOOKUP(B48,Inscritos!A:B,2,FALSE)</f>
        <v>Renato Vítor Ferreira Castro</v>
      </c>
      <c r="B48">
        <v>49368</v>
      </c>
      <c r="C48">
        <v>2</v>
      </c>
      <c r="E48">
        <f>VLOOKUP(B48,prh!A:H,8,FALSE)</f>
        <v>3.75</v>
      </c>
      <c r="F48" t="e">
        <f>VLOOKUP(B48,'JCR Prat'!A:F,6,FALSE)</f>
        <v>#N/A</v>
      </c>
      <c r="G48">
        <f t="shared" si="6"/>
        <v>3.75</v>
      </c>
      <c r="H48">
        <f>IF(ISERROR(VLOOKUP(B48,'200785156'!B:B,1,FALSE)),0,1)</f>
        <v>0</v>
      </c>
      <c r="I48">
        <f>IF(ISERROR(VLOOKUP(B48,'200782134'!B:B,1,FALSE)),0,1)</f>
        <v>1</v>
      </c>
      <c r="J48">
        <f>IF(ISERROR(VLOOKUP(B48,'200753581'!B:B,1,FALSE)),0,1)</f>
        <v>0</v>
      </c>
      <c r="K48">
        <f t="shared" si="4"/>
        <v>1</v>
      </c>
      <c r="L48">
        <f t="shared" si="5"/>
        <v>0</v>
      </c>
      <c r="M48" t="s">
        <v>8</v>
      </c>
      <c r="N48" t="s">
        <v>8</v>
      </c>
    </row>
    <row r="49" spans="1:14" ht="12.75">
      <c r="A49" t="str">
        <f>VLOOKUP(B49,Inscritos!A:B,2,FALSE)</f>
        <v>Vítor Nuno Rodrigues Costa</v>
      </c>
      <c r="B49">
        <v>49418</v>
      </c>
      <c r="C49">
        <v>2</v>
      </c>
      <c r="E49">
        <f>VLOOKUP(B49,prh!A:H,8,FALSE)</f>
        <v>2</v>
      </c>
      <c r="F49" t="e">
        <f>VLOOKUP(B49,'JCR Prat'!A:F,6,FALSE)</f>
        <v>#N/A</v>
      </c>
      <c r="G49">
        <f t="shared" si="6"/>
        <v>2</v>
      </c>
      <c r="H49">
        <f>IF(ISERROR(VLOOKUP(B49,'200785156'!B:B,1,FALSE)),0,1)</f>
        <v>0</v>
      </c>
      <c r="I49">
        <f>IF(ISERROR(VLOOKUP(B49,'200782134'!B:B,1,FALSE)),0,1)</f>
        <v>1</v>
      </c>
      <c r="J49">
        <f>IF(ISERROR(VLOOKUP(B49,'200753581'!B:B,1,FALSE)),0,1)</f>
        <v>0</v>
      </c>
      <c r="K49">
        <f t="shared" si="4"/>
        <v>1</v>
      </c>
      <c r="L49">
        <f t="shared" si="5"/>
        <v>0</v>
      </c>
      <c r="M49" t="s">
        <v>8</v>
      </c>
      <c r="N49" t="s">
        <v>8</v>
      </c>
    </row>
    <row r="50" spans="1:14" ht="12.75">
      <c r="A50" t="str">
        <f>VLOOKUP(B50,Inscritos!A:B,2,FALSE)</f>
        <v>Raquel Gouveia Ribeiro</v>
      </c>
      <c r="B50">
        <v>49377</v>
      </c>
      <c r="C50">
        <v>3</v>
      </c>
      <c r="E50">
        <f>VLOOKUP(B50,prh!A:H,8,FALSE)</f>
        <v>2.5</v>
      </c>
      <c r="F50" t="e">
        <f>VLOOKUP(B50,'JCR Prat'!A:F,6,FALSE)</f>
        <v>#N/A</v>
      </c>
      <c r="G50">
        <f t="shared" si="6"/>
        <v>2.5</v>
      </c>
      <c r="H50">
        <f>IF(ISERROR(VLOOKUP(B50,'200785156'!B:B,1,FALSE)),0,1)</f>
        <v>0</v>
      </c>
      <c r="I50">
        <f>IF(ISERROR(VLOOKUP(B50,'200782134'!B:B,1,FALSE)),0,1)</f>
        <v>1</v>
      </c>
      <c r="J50">
        <f>IF(ISERROR(VLOOKUP(B50,'200753581'!B:B,1,FALSE)),0,1)</f>
        <v>0</v>
      </c>
      <c r="K50">
        <f t="shared" si="4"/>
        <v>1</v>
      </c>
      <c r="L50">
        <f t="shared" si="5"/>
        <v>0</v>
      </c>
      <c r="M50" t="s">
        <v>8</v>
      </c>
      <c r="N50" t="s">
        <v>8</v>
      </c>
    </row>
    <row r="51" spans="1:14" ht="12.75">
      <c r="A51" t="str">
        <f>VLOOKUP(B51,Inscritos!A:B,2,FALSE)</f>
        <v>Rui Soutelo Meira</v>
      </c>
      <c r="B51">
        <v>47116</v>
      </c>
      <c r="C51">
        <v>3</v>
      </c>
      <c r="E51">
        <f>VLOOKUP(B51,prh!A:H,8,FALSE)</f>
        <v>2</v>
      </c>
      <c r="F51" t="e">
        <f>VLOOKUP(B51,'JCR Prat'!A:F,6,FALSE)</f>
        <v>#N/A</v>
      </c>
      <c r="G51">
        <f t="shared" si="6"/>
        <v>2</v>
      </c>
      <c r="H51">
        <f>IF(ISERROR(VLOOKUP(B51,'200785156'!B:B,1,FALSE)),0,1)</f>
        <v>0</v>
      </c>
      <c r="I51">
        <f>IF(ISERROR(VLOOKUP(B51,'200782134'!B:B,1,FALSE)),0,1)</f>
        <v>1</v>
      </c>
      <c r="J51">
        <f>IF(ISERROR(VLOOKUP(B51,'200753581'!B:B,1,FALSE)),0,1)</f>
        <v>0</v>
      </c>
      <c r="K51">
        <f t="shared" si="4"/>
        <v>1</v>
      </c>
      <c r="L51">
        <f t="shared" si="5"/>
        <v>0</v>
      </c>
      <c r="M51" t="s">
        <v>8</v>
      </c>
      <c r="N51" t="s">
        <v>8</v>
      </c>
    </row>
    <row r="52" spans="1:14" ht="12.75">
      <c r="A52" t="str">
        <f>VLOOKUP(B52,Inscritos!A:B,2,FALSE)</f>
        <v>Sandro Cláudio Ferreira Rodrigues</v>
      </c>
      <c r="B52">
        <v>47112</v>
      </c>
      <c r="C52">
        <v>3</v>
      </c>
      <c r="E52">
        <f>VLOOKUP(B52,prh!A:H,8,FALSE)</f>
        <v>1.25</v>
      </c>
      <c r="F52" t="e">
        <f>VLOOKUP(B52,'JCR Prat'!A:F,6,FALSE)</f>
        <v>#N/A</v>
      </c>
      <c r="G52">
        <f t="shared" si="6"/>
        <v>1.25</v>
      </c>
      <c r="H52">
        <f>IF(ISERROR(VLOOKUP(B52,'200785156'!B:B,1,FALSE)),0,1)</f>
        <v>0</v>
      </c>
      <c r="I52">
        <f>IF(ISERROR(VLOOKUP(B52,'200782134'!B:B,1,FALSE)),0,1)</f>
        <v>1</v>
      </c>
      <c r="J52">
        <f>IF(ISERROR(VLOOKUP(B52,'200753581'!B:B,1,FALSE)),0,1)</f>
        <v>0</v>
      </c>
      <c r="K52">
        <f t="shared" si="4"/>
        <v>1</v>
      </c>
      <c r="L52">
        <f t="shared" si="5"/>
        <v>0</v>
      </c>
      <c r="M52" t="s">
        <v>8</v>
      </c>
      <c r="N52" t="s">
        <v>8</v>
      </c>
    </row>
    <row r="53" spans="1:14" ht="12.75">
      <c r="A53" t="str">
        <f>VLOOKUP(B53,Inscritos!A:B,2,FALSE)</f>
        <v>Jorge Miguel Fonseca Gonçalves</v>
      </c>
      <c r="B53">
        <v>49310</v>
      </c>
      <c r="C53">
        <v>4</v>
      </c>
      <c r="E53">
        <f>VLOOKUP(B53,prh!A:H,8,FALSE)</f>
        <v>2.5</v>
      </c>
      <c r="F53" t="e">
        <f>VLOOKUP(B53,'JCR Prat'!A:F,6,FALSE)</f>
        <v>#N/A</v>
      </c>
      <c r="G53">
        <f t="shared" si="6"/>
        <v>2.5</v>
      </c>
      <c r="H53">
        <f>IF(ISERROR(VLOOKUP(B53,'200785156'!B:B,1,FALSE)),0,1)</f>
        <v>0</v>
      </c>
      <c r="I53">
        <f>IF(ISERROR(VLOOKUP(B53,'200782134'!B:B,1,FALSE)),0,1)</f>
        <v>1</v>
      </c>
      <c r="J53">
        <f>IF(ISERROR(VLOOKUP(B53,'200753581'!B:B,1,FALSE)),0,1)</f>
        <v>0</v>
      </c>
      <c r="K53">
        <f t="shared" si="4"/>
        <v>1</v>
      </c>
      <c r="L53">
        <f t="shared" si="5"/>
        <v>0</v>
      </c>
      <c r="M53" t="s">
        <v>8</v>
      </c>
      <c r="N53" t="s">
        <v>8</v>
      </c>
    </row>
    <row r="54" spans="1:14" ht="12.75">
      <c r="A54" t="str">
        <f>VLOOKUP(B54,Inscritos!A:B,2,FALSE)</f>
        <v>Nuno Daniel Almendra Gomes Ferreira</v>
      </c>
      <c r="B54">
        <v>47426</v>
      </c>
      <c r="C54">
        <v>4</v>
      </c>
      <c r="E54">
        <f>VLOOKUP(B54,prh!A:H,8,FALSE)</f>
        <v>0</v>
      </c>
      <c r="F54">
        <f>VLOOKUP(B54,'JCR Prat'!A:F,6,FALSE)</f>
        <v>8</v>
      </c>
      <c r="G54">
        <f t="shared" si="6"/>
        <v>8</v>
      </c>
      <c r="H54">
        <f>IF(ISERROR(VLOOKUP(B54,'200785156'!B:B,1,FALSE)),0,1)</f>
        <v>0</v>
      </c>
      <c r="I54">
        <f>IF(ISERROR(VLOOKUP(B54,'200782134'!B:B,1,FALSE)),0,1)</f>
        <v>1</v>
      </c>
      <c r="J54">
        <f>IF(ISERROR(VLOOKUP(B54,'200753581'!B:B,1,FALSE)),0,1)</f>
        <v>0</v>
      </c>
      <c r="K54">
        <f t="shared" si="4"/>
        <v>1</v>
      </c>
      <c r="L54">
        <f t="shared" si="5"/>
        <v>0</v>
      </c>
      <c r="M54" t="s">
        <v>8</v>
      </c>
      <c r="N54" t="s">
        <v>8</v>
      </c>
    </row>
    <row r="55" spans="1:14" ht="12.75">
      <c r="A55" t="str">
        <f>VLOOKUP(B55,Inscritos!A:B,2,FALSE)</f>
        <v>Vasco André Mendes de Oliveira</v>
      </c>
      <c r="B55">
        <v>43205</v>
      </c>
      <c r="C55">
        <v>4</v>
      </c>
      <c r="E55">
        <f>VLOOKUP(B55,prh!A:H,8,FALSE)</f>
        <v>1.25</v>
      </c>
      <c r="F55" t="e">
        <f>VLOOKUP(B55,'JCR Prat'!A:F,6,FALSE)</f>
        <v>#N/A</v>
      </c>
      <c r="G55">
        <f t="shared" si="6"/>
        <v>1.25</v>
      </c>
      <c r="H55">
        <f>IF(ISERROR(VLOOKUP(B55,'200785156'!B:B,1,FALSE)),0,1)</f>
        <v>0</v>
      </c>
      <c r="I55">
        <f>IF(ISERROR(VLOOKUP(B55,'200782134'!B:B,1,FALSE)),0,1)</f>
        <v>1</v>
      </c>
      <c r="J55">
        <f>IF(ISERROR(VLOOKUP(B55,'200753581'!B:B,1,FALSE)),0,1)</f>
        <v>0</v>
      </c>
      <c r="K55">
        <f t="shared" si="4"/>
        <v>1</v>
      </c>
      <c r="L55">
        <f t="shared" si="5"/>
        <v>0</v>
      </c>
      <c r="M55" t="s">
        <v>8</v>
      </c>
      <c r="N55" t="s">
        <v>8</v>
      </c>
    </row>
    <row r="56" spans="1:14" ht="12.75">
      <c r="A56" t="str">
        <f>VLOOKUP(B56,Inscritos!A:B,2,FALSE)</f>
        <v>João Luis Leal Zamith de Passos</v>
      </c>
      <c r="B56">
        <v>49360</v>
      </c>
      <c r="C56">
        <v>5</v>
      </c>
      <c r="E56">
        <f>VLOOKUP(B56,prh!A:H,8,FALSE)</f>
        <v>2</v>
      </c>
      <c r="F56" t="e">
        <f>VLOOKUP(B56,'JCR Prat'!A:F,6,FALSE)</f>
        <v>#N/A</v>
      </c>
      <c r="G56">
        <f t="shared" si="6"/>
        <v>2</v>
      </c>
      <c r="H56">
        <f>IF(ISERROR(VLOOKUP(B56,'200785156'!B:B,1,FALSE)),0,1)</f>
        <v>0</v>
      </c>
      <c r="I56">
        <f>IF(ISERROR(VLOOKUP(B56,'200782134'!B:B,1,FALSE)),0,1)</f>
        <v>1</v>
      </c>
      <c r="J56">
        <f>IF(ISERROR(VLOOKUP(B56,'200753581'!B:B,1,FALSE)),0,1)</f>
        <v>0</v>
      </c>
      <c r="K56">
        <f t="shared" si="4"/>
        <v>1</v>
      </c>
      <c r="L56">
        <f t="shared" si="5"/>
        <v>0</v>
      </c>
      <c r="M56" t="s">
        <v>8</v>
      </c>
      <c r="N56" t="s">
        <v>8</v>
      </c>
    </row>
    <row r="57" spans="1:14" ht="12.75">
      <c r="A57" t="str">
        <f>VLOOKUP(B57,Inscritos!A:B,2,FALSE)</f>
        <v>Mario João Guedes Pinto</v>
      </c>
      <c r="B57">
        <v>49393</v>
      </c>
      <c r="C57">
        <v>5</v>
      </c>
      <c r="E57">
        <f>VLOOKUP(B57,prh!A:H,8,FALSE)</f>
        <v>0</v>
      </c>
      <c r="F57" t="e">
        <f>VLOOKUP(B57,'JCR Prat'!A:F,6,FALSE)</f>
        <v>#N/A</v>
      </c>
      <c r="G57">
        <f t="shared" si="6"/>
        <v>0</v>
      </c>
      <c r="H57">
        <f>IF(ISERROR(VLOOKUP(B57,'200785156'!B:B,1,FALSE)),0,1)</f>
        <v>0</v>
      </c>
      <c r="I57">
        <f>IF(ISERROR(VLOOKUP(B57,'200782134'!B:B,1,FALSE)),0,1)</f>
        <v>1</v>
      </c>
      <c r="J57">
        <f>IF(ISERROR(VLOOKUP(B57,'200753581'!B:B,1,FALSE)),0,1)</f>
        <v>0</v>
      </c>
      <c r="K57">
        <f t="shared" si="4"/>
        <v>1</v>
      </c>
      <c r="L57">
        <f t="shared" si="5"/>
        <v>0</v>
      </c>
      <c r="M57" t="s">
        <v>8</v>
      </c>
      <c r="N57" t="s">
        <v>8</v>
      </c>
    </row>
    <row r="58" spans="1:14" ht="12.75">
      <c r="A58" t="str">
        <f>VLOOKUP(B58,Inscritos!A:B,2,FALSE)</f>
        <v>Nuno Alexandre Campos Pereira da Silva</v>
      </c>
      <c r="B58">
        <v>49405</v>
      </c>
      <c r="C58">
        <v>5</v>
      </c>
      <c r="E58">
        <f>VLOOKUP(B58,prh!A:H,8,FALSE)</f>
        <v>3</v>
      </c>
      <c r="F58" t="e">
        <f>VLOOKUP(B58,'JCR Prat'!A:F,6,FALSE)</f>
        <v>#N/A</v>
      </c>
      <c r="G58">
        <f t="shared" si="6"/>
        <v>3</v>
      </c>
      <c r="H58">
        <f>IF(ISERROR(VLOOKUP(B58,'200785156'!B:B,1,FALSE)),0,1)</f>
        <v>0</v>
      </c>
      <c r="I58">
        <f>IF(ISERROR(VLOOKUP(B58,'200782134'!B:B,1,FALSE)),0,1)</f>
        <v>1</v>
      </c>
      <c r="J58">
        <f>IF(ISERROR(VLOOKUP(B58,'200753581'!B:B,1,FALSE)),0,1)</f>
        <v>0</v>
      </c>
      <c r="K58">
        <f t="shared" si="4"/>
        <v>1</v>
      </c>
      <c r="L58">
        <f t="shared" si="5"/>
        <v>0</v>
      </c>
      <c r="M58" t="s">
        <v>8</v>
      </c>
      <c r="N58" t="s">
        <v>8</v>
      </c>
    </row>
    <row r="59" spans="1:14" ht="12.75">
      <c r="A59" t="str">
        <f>VLOOKUP(B59,Inscritos!A:B,2,FALSE)</f>
        <v>Marco André Martins</v>
      </c>
      <c r="B59">
        <v>47125</v>
      </c>
      <c r="C59">
        <v>5</v>
      </c>
      <c r="E59">
        <f>VLOOKUP(B59,prh!A:H,8,FALSE)</f>
        <v>2.5</v>
      </c>
      <c r="F59" t="e">
        <f>VLOOKUP(B59,'JCR Prat'!A:F,6,FALSE)</f>
        <v>#N/A</v>
      </c>
      <c r="G59">
        <f t="shared" si="6"/>
        <v>2.5</v>
      </c>
      <c r="H59">
        <f>IF(ISERROR(VLOOKUP(B59,'200785156'!B:B,1,FALSE)),0,1)</f>
        <v>0</v>
      </c>
      <c r="I59">
        <f>IF(ISERROR(VLOOKUP(B59,'200782134'!B:B,1,FALSE)),0,1)</f>
        <v>1</v>
      </c>
      <c r="J59">
        <f>IF(ISERROR(VLOOKUP(B59,'200753581'!B:B,1,FALSE)),0,1)</f>
        <v>0</v>
      </c>
      <c r="K59">
        <f t="shared" si="4"/>
        <v>1</v>
      </c>
      <c r="L59">
        <f t="shared" si="5"/>
        <v>0</v>
      </c>
      <c r="M59" t="s">
        <v>8</v>
      </c>
      <c r="N59" t="s">
        <v>8</v>
      </c>
    </row>
    <row r="60" spans="1:14" ht="12.75">
      <c r="A60" t="str">
        <f>VLOOKUP(B60,Inscritos!A:B,2,FALSE)</f>
        <v>Pedro Filipe da Costa Machado</v>
      </c>
      <c r="B60">
        <v>49416</v>
      </c>
      <c r="C60">
        <v>5</v>
      </c>
      <c r="E60">
        <f>VLOOKUP(B60,prh!A:H,8,FALSE)</f>
        <v>2</v>
      </c>
      <c r="F60" t="e">
        <f>VLOOKUP(B60,'JCR Prat'!A:F,6,FALSE)</f>
        <v>#N/A</v>
      </c>
      <c r="G60">
        <f t="shared" si="6"/>
        <v>2</v>
      </c>
      <c r="H60">
        <f>IF(ISERROR(VLOOKUP(B60,'200785156'!B:B,1,FALSE)),0,1)</f>
        <v>0</v>
      </c>
      <c r="I60">
        <f>IF(ISERROR(VLOOKUP(B60,'200782134'!B:B,1,FALSE)),0,1)</f>
        <v>1</v>
      </c>
      <c r="J60">
        <f>IF(ISERROR(VLOOKUP(B60,'200753581'!B:B,1,FALSE)),0,1)</f>
        <v>0</v>
      </c>
      <c r="K60">
        <f t="shared" si="4"/>
        <v>1</v>
      </c>
      <c r="L60">
        <f t="shared" si="5"/>
        <v>0</v>
      </c>
      <c r="M60" t="s">
        <v>8</v>
      </c>
      <c r="N60" t="s">
        <v>8</v>
      </c>
    </row>
    <row r="61" spans="1:14" ht="12.75">
      <c r="A61" t="str">
        <f>VLOOKUP(B61,Inscritos!A:B,2,FALSE)</f>
        <v>André da Silva Faceira</v>
      </c>
      <c r="B61">
        <v>49314</v>
      </c>
      <c r="C61">
        <v>6</v>
      </c>
      <c r="E61" t="e">
        <f>VLOOKUP(B61,prh!A:H,8,FALSE)</f>
        <v>#N/A</v>
      </c>
      <c r="F61" t="e">
        <f>VLOOKUP(B61,'JCR Prat'!A:F,6,FALSE)</f>
        <v>#N/A</v>
      </c>
      <c r="G61" t="str">
        <f t="shared" si="6"/>
        <v>---</v>
      </c>
      <c r="H61">
        <f>IF(ISERROR(VLOOKUP(B61,'200785156'!B:B,1,FALSE)),0,1)</f>
        <v>0</v>
      </c>
      <c r="I61">
        <f>IF(ISERROR(VLOOKUP(B61,'200782134'!B:B,1,FALSE)),0,1)</f>
        <v>1</v>
      </c>
      <c r="J61">
        <f>IF(ISERROR(VLOOKUP(B61,'200753581'!B:B,1,FALSE)),0,1)</f>
        <v>0</v>
      </c>
      <c r="K61">
        <f t="shared" si="4"/>
        <v>1</v>
      </c>
      <c r="L61">
        <f t="shared" si="5"/>
        <v>0</v>
      </c>
      <c r="M61" t="s">
        <v>8</v>
      </c>
      <c r="N61" t="s">
        <v>8</v>
      </c>
    </row>
    <row r="62" spans="1:14" ht="12.75">
      <c r="A62" t="str">
        <f>VLOOKUP(B62,Inscritos!A:B,2,FALSE)</f>
        <v>Diogo Araújo Carvalho Vilaça Moreira</v>
      </c>
      <c r="B62">
        <v>49341</v>
      </c>
      <c r="C62">
        <v>6</v>
      </c>
      <c r="E62" t="e">
        <f>VLOOKUP(B62,prh!A:H,8,FALSE)</f>
        <v>#N/A</v>
      </c>
      <c r="F62" t="e">
        <f>VLOOKUP(B62,'JCR Prat'!A:F,6,FALSE)</f>
        <v>#N/A</v>
      </c>
      <c r="G62" t="str">
        <f t="shared" si="6"/>
        <v>---</v>
      </c>
      <c r="H62">
        <f>IF(ISERROR(VLOOKUP(B62,'200785156'!B:B,1,FALSE)),0,1)</f>
        <v>0</v>
      </c>
      <c r="I62">
        <f>IF(ISERROR(VLOOKUP(B62,'200782134'!B:B,1,FALSE)),0,1)</f>
        <v>1</v>
      </c>
      <c r="J62">
        <f>IF(ISERROR(VLOOKUP(B62,'200753581'!B:B,1,FALSE)),0,1)</f>
        <v>0</v>
      </c>
      <c r="K62">
        <f t="shared" si="4"/>
        <v>1</v>
      </c>
      <c r="L62">
        <f t="shared" si="5"/>
        <v>0</v>
      </c>
      <c r="M62" t="s">
        <v>8</v>
      </c>
      <c r="N62" t="s">
        <v>8</v>
      </c>
    </row>
    <row r="63" spans="1:14" ht="12.75">
      <c r="A63" t="str">
        <f>VLOOKUP(B63,Inscritos!A:B,2,FALSE)</f>
        <v>Nuno Edgar Cruz Cunha</v>
      </c>
      <c r="B63">
        <v>40633</v>
      </c>
      <c r="C63">
        <v>6</v>
      </c>
      <c r="E63">
        <f>VLOOKUP(B63,prh!A:H,8,FALSE)</f>
        <v>2.5</v>
      </c>
      <c r="F63" t="e">
        <f>VLOOKUP(B63,'JCR Prat'!A:F,6,FALSE)</f>
        <v>#N/A</v>
      </c>
      <c r="G63">
        <f t="shared" si="6"/>
        <v>2.5</v>
      </c>
      <c r="H63">
        <f>IF(ISERROR(VLOOKUP(B63,'200785156'!B:B,1,FALSE)),0,1)</f>
        <v>0</v>
      </c>
      <c r="I63">
        <f>IF(ISERROR(VLOOKUP(B63,'200782134'!B:B,1,FALSE)),0,1)</f>
        <v>1</v>
      </c>
      <c r="J63">
        <f>IF(ISERROR(VLOOKUP(B63,'200753581'!B:B,1,FALSE)),0,1)</f>
        <v>0</v>
      </c>
      <c r="K63">
        <f t="shared" si="4"/>
        <v>1</v>
      </c>
      <c r="L63">
        <f t="shared" si="5"/>
        <v>0</v>
      </c>
      <c r="M63" t="s">
        <v>8</v>
      </c>
      <c r="N63" t="s">
        <v>8</v>
      </c>
    </row>
    <row r="64" spans="1:14" ht="12.75">
      <c r="A64" t="str">
        <f>VLOOKUP(B64,Inscritos!A:B,2,FALSE)</f>
        <v>Rui Miguel da Silva Carvalho Malheiro Santos</v>
      </c>
      <c r="B64">
        <v>49399</v>
      </c>
      <c r="C64">
        <v>6</v>
      </c>
      <c r="E64">
        <f>VLOOKUP(B64,prh!A:H,8,FALSE)</f>
        <v>2.5</v>
      </c>
      <c r="F64" t="e">
        <f>VLOOKUP(B64,'JCR Prat'!A:F,6,FALSE)</f>
        <v>#N/A</v>
      </c>
      <c r="G64">
        <f t="shared" si="6"/>
        <v>2.5</v>
      </c>
      <c r="H64">
        <f>IF(ISERROR(VLOOKUP(B64,'200785156'!B:B,1,FALSE)),0,1)</f>
        <v>0</v>
      </c>
      <c r="I64">
        <f>IF(ISERROR(VLOOKUP(B64,'200782134'!B:B,1,FALSE)),0,1)</f>
        <v>1</v>
      </c>
      <c r="J64">
        <f>IF(ISERROR(VLOOKUP(B64,'200753581'!B:B,1,FALSE)),0,1)</f>
        <v>0</v>
      </c>
      <c r="K64">
        <f t="shared" si="4"/>
        <v>1</v>
      </c>
      <c r="L64">
        <f t="shared" si="5"/>
        <v>0</v>
      </c>
      <c r="M64" t="s">
        <v>8</v>
      </c>
      <c r="N64" t="s">
        <v>8</v>
      </c>
    </row>
    <row r="65" spans="1:14" ht="12.75">
      <c r="A65" t="str">
        <f>VLOOKUP(B65,Inscritos!A:B,2,FALSE)</f>
        <v>André Costa Freitas</v>
      </c>
      <c r="B65">
        <v>49352</v>
      </c>
      <c r="C65">
        <v>6</v>
      </c>
      <c r="E65" t="e">
        <f>VLOOKUP(B65,prh!A:H,8,FALSE)</f>
        <v>#N/A</v>
      </c>
      <c r="F65" t="e">
        <f>VLOOKUP(B65,'JCR Prat'!A:F,6,FALSE)</f>
        <v>#N/A</v>
      </c>
      <c r="G65" t="str">
        <f t="shared" si="6"/>
        <v>---</v>
      </c>
      <c r="H65">
        <f>IF(ISERROR(VLOOKUP(B65,'200785156'!B:B,1,FALSE)),0,1)</f>
        <v>0</v>
      </c>
      <c r="I65">
        <f>IF(ISERROR(VLOOKUP(B65,'200782134'!B:B,1,FALSE)),0,1)</f>
        <v>1</v>
      </c>
      <c r="J65">
        <f>IF(ISERROR(VLOOKUP(B65,'200753581'!B:B,1,FALSE)),0,1)</f>
        <v>0</v>
      </c>
      <c r="K65">
        <f t="shared" si="4"/>
        <v>1</v>
      </c>
      <c r="L65">
        <f t="shared" si="5"/>
        <v>0</v>
      </c>
      <c r="M65" t="s">
        <v>8</v>
      </c>
      <c r="N65" t="s">
        <v>8</v>
      </c>
    </row>
    <row r="66" spans="1:14" ht="12.75">
      <c r="A66" t="str">
        <f>VLOOKUP(B66,Inscritos!A:B,2,FALSE)</f>
        <v>Francisco André Guimarães Ribeiro</v>
      </c>
      <c r="B66">
        <v>49324</v>
      </c>
      <c r="C66">
        <v>6</v>
      </c>
      <c r="E66" t="e">
        <f>VLOOKUP(B66,prh!A:H,8,FALSE)</f>
        <v>#N/A</v>
      </c>
      <c r="F66" t="e">
        <f>VLOOKUP(B66,'JCR Prat'!A:F,6,FALSE)</f>
        <v>#N/A</v>
      </c>
      <c r="G66" t="str">
        <f t="shared" si="6"/>
        <v>---</v>
      </c>
      <c r="H66">
        <f>IF(ISERROR(VLOOKUP(B66,'200785156'!B:B,1,FALSE)),0,1)</f>
        <v>0</v>
      </c>
      <c r="I66">
        <f>IF(ISERROR(VLOOKUP(B66,'200782134'!B:B,1,FALSE)),0,1)</f>
        <v>1</v>
      </c>
      <c r="J66">
        <f>IF(ISERROR(VLOOKUP(B66,'200753581'!B:B,1,FALSE)),0,1)</f>
        <v>0</v>
      </c>
      <c r="K66">
        <f aca="true" t="shared" si="7" ref="K66:K97">H66+I66+J66</f>
        <v>1</v>
      </c>
      <c r="L66">
        <f aca="true" t="shared" si="8" ref="L66:L97">1-K66</f>
        <v>0</v>
      </c>
      <c r="M66" t="s">
        <v>8</v>
      </c>
      <c r="N66" t="s">
        <v>8</v>
      </c>
    </row>
    <row r="67" spans="1:14" ht="12.75">
      <c r="A67" t="str">
        <f>VLOOKUP(B67,Inscritos!A:B,2,FALSE)</f>
        <v>Jorge Miguel de Sousa Russo</v>
      </c>
      <c r="B67">
        <v>47394</v>
      </c>
      <c r="C67">
        <v>6</v>
      </c>
      <c r="E67">
        <f>VLOOKUP(B67,prh!A:H,8,FALSE)</f>
        <v>1.25</v>
      </c>
      <c r="F67" t="e">
        <f>VLOOKUP(B67,'JCR Prat'!A:F,6,FALSE)</f>
        <v>#N/A</v>
      </c>
      <c r="G67">
        <f t="shared" si="6"/>
        <v>1.25</v>
      </c>
      <c r="H67">
        <f>IF(ISERROR(VLOOKUP(B67,'200785156'!B:B,1,FALSE)),0,1)</f>
        <v>0</v>
      </c>
      <c r="I67">
        <f>IF(ISERROR(VLOOKUP(B67,'200782134'!B:B,1,FALSE)),0,1)</f>
        <v>1</v>
      </c>
      <c r="J67">
        <f>IF(ISERROR(VLOOKUP(B67,'200753581'!B:B,1,FALSE)),0,1)</f>
        <v>0</v>
      </c>
      <c r="K67">
        <f t="shared" si="7"/>
        <v>1</v>
      </c>
      <c r="L67">
        <f t="shared" si="8"/>
        <v>0</v>
      </c>
      <c r="M67" t="s">
        <v>8</v>
      </c>
      <c r="N67" t="s">
        <v>8</v>
      </c>
    </row>
    <row r="68" spans="1:14" ht="12.75">
      <c r="A68" t="str">
        <f>VLOOKUP(B68,Inscritos!A:B,2,FALSE)</f>
        <v>Paulo José da Silva Santos</v>
      </c>
      <c r="B68">
        <v>43507</v>
      </c>
      <c r="C68">
        <v>6</v>
      </c>
      <c r="E68">
        <f>VLOOKUP(B68,prh!A:H,8,FALSE)</f>
        <v>4.5</v>
      </c>
      <c r="F68" t="e">
        <f>VLOOKUP(B68,'JCR Prat'!A:F,6,FALSE)</f>
        <v>#N/A</v>
      </c>
      <c r="G68">
        <f t="shared" si="6"/>
        <v>4.5</v>
      </c>
      <c r="H68">
        <f>IF(ISERROR(VLOOKUP(B68,'200785156'!B:B,1,FALSE)),0,1)</f>
        <v>0</v>
      </c>
      <c r="I68">
        <f>IF(ISERROR(VLOOKUP(B68,'200782134'!B:B,1,FALSE)),0,1)</f>
        <v>1</v>
      </c>
      <c r="J68">
        <f>IF(ISERROR(VLOOKUP(B68,'200753581'!B:B,1,FALSE)),0,1)</f>
        <v>0</v>
      </c>
      <c r="K68">
        <f t="shared" si="7"/>
        <v>1</v>
      </c>
      <c r="L68">
        <f t="shared" si="8"/>
        <v>0</v>
      </c>
      <c r="M68" t="s">
        <v>8</v>
      </c>
      <c r="N68" t="s">
        <v>8</v>
      </c>
    </row>
    <row r="69" spans="1:14" ht="12.75">
      <c r="A69" t="str">
        <f>VLOOKUP(B69,Inscritos!A:B,2,FALSE)</f>
        <v>Ricardo Manuel Inácio Agra</v>
      </c>
      <c r="B69">
        <v>47069</v>
      </c>
      <c r="C69">
        <v>6</v>
      </c>
      <c r="E69">
        <f>VLOOKUP(B69,prh!A:H,8,FALSE)</f>
        <v>0</v>
      </c>
      <c r="F69" t="e">
        <f>VLOOKUP(B69,'JCR Prat'!A:F,6,FALSE)</f>
        <v>#N/A</v>
      </c>
      <c r="G69">
        <f t="shared" si="6"/>
        <v>0</v>
      </c>
      <c r="H69">
        <f>IF(ISERROR(VLOOKUP(B69,'200785156'!B:B,1,FALSE)),0,1)</f>
        <v>0</v>
      </c>
      <c r="I69">
        <f>IF(ISERROR(VLOOKUP(B69,'200782134'!B:B,1,FALSE)),0,1)</f>
        <v>1</v>
      </c>
      <c r="J69">
        <f>IF(ISERROR(VLOOKUP(B69,'200753581'!B:B,1,FALSE)),0,1)</f>
        <v>0</v>
      </c>
      <c r="K69">
        <f t="shared" si="7"/>
        <v>1</v>
      </c>
      <c r="L69">
        <f t="shared" si="8"/>
        <v>0</v>
      </c>
      <c r="M69" t="s">
        <v>8</v>
      </c>
      <c r="N69" t="s">
        <v>8</v>
      </c>
    </row>
    <row r="70" spans="1:14" ht="12.75">
      <c r="A70" t="str">
        <f>VLOOKUP(B70,Inscritos!A:B,2,FALSE)</f>
        <v>Gustavo Miguel Costa Pereira Reis Azevedo</v>
      </c>
      <c r="B70">
        <v>49312</v>
      </c>
      <c r="C70">
        <v>7</v>
      </c>
      <c r="E70">
        <f>VLOOKUP(B70,prh!A:H,8,FALSE)</f>
        <v>3</v>
      </c>
      <c r="F70" t="e">
        <f>VLOOKUP(B70,'JCR Prat'!A:F,6,FALSE)</f>
        <v>#N/A</v>
      </c>
      <c r="G70">
        <f aca="true" t="shared" si="9" ref="G70:G101">IF(ISNUMBER(E70),IF(ISNUMBER(F70),MAX(E70,F70),E70),IF(ISNUMBER(F70),F70,"---"))</f>
        <v>3</v>
      </c>
      <c r="H70">
        <f>IF(ISERROR(VLOOKUP(B70,'200785156'!B:B,1,FALSE)),0,1)</f>
        <v>0</v>
      </c>
      <c r="I70">
        <f>IF(ISERROR(VLOOKUP(B70,'200782134'!B:B,1,FALSE)),0,1)</f>
        <v>1</v>
      </c>
      <c r="J70">
        <f>IF(ISERROR(VLOOKUP(B70,'200753581'!B:B,1,FALSE)),0,1)</f>
        <v>0</v>
      </c>
      <c r="K70">
        <f t="shared" si="7"/>
        <v>1</v>
      </c>
      <c r="L70">
        <f t="shared" si="8"/>
        <v>0</v>
      </c>
      <c r="M70" t="s">
        <v>8</v>
      </c>
      <c r="N70" t="s">
        <v>8</v>
      </c>
    </row>
    <row r="71" spans="1:14" ht="12.75">
      <c r="A71" t="str">
        <f>VLOOKUP(B71,Inscritos!A:B,2,FALSE)</f>
        <v>João Paulo da Fonseca Fernandes</v>
      </c>
      <c r="B71">
        <v>49349</v>
      </c>
      <c r="C71">
        <v>7</v>
      </c>
      <c r="E71">
        <f>VLOOKUP(B71,prh!A:H,8,FALSE)</f>
        <v>2.5</v>
      </c>
      <c r="F71" t="e">
        <f>VLOOKUP(B71,'JCR Prat'!A:F,6,FALSE)</f>
        <v>#N/A</v>
      </c>
      <c r="G71">
        <f t="shared" si="9"/>
        <v>2.5</v>
      </c>
      <c r="H71">
        <f>IF(ISERROR(VLOOKUP(B71,'200785156'!B:B,1,FALSE)),0,1)</f>
        <v>0</v>
      </c>
      <c r="I71">
        <f>IF(ISERROR(VLOOKUP(B71,'200782134'!B:B,1,FALSE)),0,1)</f>
        <v>1</v>
      </c>
      <c r="J71">
        <f>IF(ISERROR(VLOOKUP(B71,'200753581'!B:B,1,FALSE)),0,1)</f>
        <v>0</v>
      </c>
      <c r="K71">
        <f t="shared" si="7"/>
        <v>1</v>
      </c>
      <c r="L71">
        <f t="shared" si="8"/>
        <v>0</v>
      </c>
      <c r="M71" t="s">
        <v>8</v>
      </c>
      <c r="N71" t="s">
        <v>8</v>
      </c>
    </row>
    <row r="72" spans="1:14" ht="12.75">
      <c r="A72" t="str">
        <f>VLOOKUP(B72,Inscritos!A:B,2,FALSE)</f>
        <v>Pedro Jorge Alves Barbosa Vieira</v>
      </c>
      <c r="B72">
        <v>49417</v>
      </c>
      <c r="C72">
        <v>7</v>
      </c>
      <c r="E72">
        <f>VLOOKUP(B72,prh!A:H,8,FALSE)</f>
        <v>2</v>
      </c>
      <c r="F72" t="e">
        <f>VLOOKUP(B72,'JCR Prat'!A:F,6,FALSE)</f>
        <v>#N/A</v>
      </c>
      <c r="G72">
        <f t="shared" si="9"/>
        <v>2</v>
      </c>
      <c r="H72">
        <f>IF(ISERROR(VLOOKUP(B72,'200785156'!B:B,1,FALSE)),0,1)</f>
        <v>0</v>
      </c>
      <c r="I72">
        <f>IF(ISERROR(VLOOKUP(B72,'200782134'!B:B,1,FALSE)),0,1)</f>
        <v>1</v>
      </c>
      <c r="J72">
        <f>IF(ISERROR(VLOOKUP(B72,'200753581'!B:B,1,FALSE)),0,1)</f>
        <v>0</v>
      </c>
      <c r="K72">
        <f t="shared" si="7"/>
        <v>1</v>
      </c>
      <c r="L72">
        <f t="shared" si="8"/>
        <v>0</v>
      </c>
      <c r="M72" t="s">
        <v>8</v>
      </c>
      <c r="N72" t="s">
        <v>8</v>
      </c>
    </row>
    <row r="73" spans="1:14" ht="12.75">
      <c r="A73" t="str">
        <f>VLOOKUP(B73,Inscritos!A:B,2,FALSE)</f>
        <v>Daniel Filipe Pimenta Peixoto</v>
      </c>
      <c r="B73">
        <v>48402</v>
      </c>
      <c r="C73">
        <v>7</v>
      </c>
      <c r="E73" t="e">
        <f>VLOOKUP(B73,prh!A:H,8,FALSE)</f>
        <v>#N/A</v>
      </c>
      <c r="F73" t="e">
        <f>VLOOKUP(B73,'JCR Prat'!A:F,6,FALSE)</f>
        <v>#N/A</v>
      </c>
      <c r="G73" t="str">
        <f t="shared" si="9"/>
        <v>---</v>
      </c>
      <c r="H73">
        <f>IF(ISERROR(VLOOKUP(B73,'200785156'!B:B,1,FALSE)),0,1)</f>
        <v>0</v>
      </c>
      <c r="I73">
        <f>IF(ISERROR(VLOOKUP(B73,'200782134'!B:B,1,FALSE)),0,1)</f>
        <v>1</v>
      </c>
      <c r="J73">
        <f>IF(ISERROR(VLOOKUP(B73,'200753581'!B:B,1,FALSE)),0,1)</f>
        <v>0</v>
      </c>
      <c r="K73">
        <f t="shared" si="7"/>
        <v>1</v>
      </c>
      <c r="L73">
        <f t="shared" si="8"/>
        <v>0</v>
      </c>
      <c r="M73" t="s">
        <v>8</v>
      </c>
      <c r="N73" t="s">
        <v>8</v>
      </c>
    </row>
    <row r="74" spans="1:14" ht="12.75">
      <c r="A74" t="str">
        <f>VLOOKUP(B74,Inscritos!A:B,2,FALSE)</f>
        <v>Filipe Cerqueira de Oliveira Sampaio</v>
      </c>
      <c r="B74">
        <v>49329</v>
      </c>
      <c r="C74" s="41">
        <v>8</v>
      </c>
      <c r="D74" s="41"/>
      <c r="E74" s="41">
        <v>2</v>
      </c>
      <c r="F74" s="41" t="e">
        <f>VLOOKUP(B74,'JCR Prat'!A:F,6,FALSE)</f>
        <v>#N/A</v>
      </c>
      <c r="G74" s="41">
        <f t="shared" si="9"/>
        <v>2</v>
      </c>
      <c r="H74" s="41">
        <f>IF(ISERROR(VLOOKUP(B74,'200785156'!B:B,1,FALSE)),0,1)</f>
        <v>0</v>
      </c>
      <c r="I74" s="41">
        <f>IF(ISERROR(VLOOKUP(B74,'200782134'!B:B,1,FALSE)),0,1)</f>
        <v>1</v>
      </c>
      <c r="J74" s="41">
        <f>IF(ISERROR(VLOOKUP(B74,'200753581'!B:B,1,FALSE)),0,1)</f>
        <v>0</v>
      </c>
      <c r="K74" s="41">
        <f t="shared" si="7"/>
        <v>1</v>
      </c>
      <c r="L74" s="41">
        <f t="shared" si="8"/>
        <v>0</v>
      </c>
      <c r="M74">
        <f>C74*0.75+G74</f>
        <v>8</v>
      </c>
      <c r="N74" t="s">
        <v>8</v>
      </c>
    </row>
    <row r="75" spans="1:14" ht="12.75">
      <c r="A75" t="str">
        <f>VLOOKUP(B75,Inscritos!A:B,2,FALSE)</f>
        <v>Joaquim Paulo Ribeiro de Magalhães</v>
      </c>
      <c r="B75">
        <v>49322</v>
      </c>
      <c r="C75">
        <v>8</v>
      </c>
      <c r="E75">
        <f>VLOOKUP(B75,prh!A:H,8,FALSE)</f>
        <v>2</v>
      </c>
      <c r="F75" t="e">
        <f>VLOOKUP(B75,'JCR Prat'!A:F,6,FALSE)</f>
        <v>#N/A</v>
      </c>
      <c r="G75">
        <f t="shared" si="9"/>
        <v>2</v>
      </c>
      <c r="H75">
        <f>IF(ISERROR(VLOOKUP(B75,'200785156'!B:B,1,FALSE)),0,1)</f>
        <v>0</v>
      </c>
      <c r="I75">
        <f>IF(ISERROR(VLOOKUP(B75,'200782134'!B:B,1,FALSE)),0,1)</f>
        <v>1</v>
      </c>
      <c r="J75">
        <f>IF(ISERROR(VLOOKUP(B75,'200753581'!B:B,1,FALSE)),0,1)</f>
        <v>0</v>
      </c>
      <c r="K75">
        <f t="shared" si="7"/>
        <v>1</v>
      </c>
      <c r="L75">
        <f t="shared" si="8"/>
        <v>0</v>
      </c>
      <c r="M75">
        <f>C75*0.75+G75</f>
        <v>8</v>
      </c>
      <c r="N75" t="s">
        <v>8</v>
      </c>
    </row>
    <row r="76" spans="1:14" ht="12.75">
      <c r="A76" t="str">
        <f>VLOOKUP(B76,Inscritos!A:B,2,FALSE)</f>
        <v>Nuno Filipe da Silva Coelho</v>
      </c>
      <c r="B76">
        <v>49412</v>
      </c>
      <c r="C76">
        <v>8</v>
      </c>
      <c r="E76">
        <f>VLOOKUP(B76,prh!A:H,8,FALSE)</f>
        <v>5</v>
      </c>
      <c r="F76" t="e">
        <f>VLOOKUP(B76,'JCR Prat'!A:F,6,FALSE)</f>
        <v>#N/A</v>
      </c>
      <c r="G76">
        <f t="shared" si="9"/>
        <v>5</v>
      </c>
      <c r="H76">
        <f>IF(ISERROR(VLOOKUP(B76,'200785156'!B:B,1,FALSE)),0,1)</f>
        <v>0</v>
      </c>
      <c r="I76">
        <f>IF(ISERROR(VLOOKUP(B76,'200782134'!B:B,1,FALSE)),0,1)</f>
        <v>1</v>
      </c>
      <c r="J76">
        <f>IF(ISERROR(VLOOKUP(B76,'200753581'!B:B,1,FALSE)),0,1)</f>
        <v>0</v>
      </c>
      <c r="K76">
        <f t="shared" si="7"/>
        <v>1</v>
      </c>
      <c r="L76">
        <f t="shared" si="8"/>
        <v>0</v>
      </c>
      <c r="M76">
        <f>C76*0.75+G76</f>
        <v>11</v>
      </c>
      <c r="N76">
        <v>11</v>
      </c>
    </row>
    <row r="77" spans="1:14" ht="12.75">
      <c r="A77" t="str">
        <f>VLOOKUP(B77,Inscritos!A:B,2,FALSE)</f>
        <v>André Couto da Silva</v>
      </c>
      <c r="B77">
        <v>47106</v>
      </c>
      <c r="C77" s="41">
        <v>8</v>
      </c>
      <c r="D77" s="41"/>
      <c r="E77" s="41">
        <v>3.75</v>
      </c>
      <c r="F77" s="41" t="e">
        <f>VLOOKUP(B77,'JCR Prat'!A:F,6,FALSE)</f>
        <v>#N/A</v>
      </c>
      <c r="G77" s="41">
        <f t="shared" si="9"/>
        <v>3.75</v>
      </c>
      <c r="H77" s="41">
        <f>IF(ISERROR(VLOOKUP(B77,'200785156'!B:B,1,FALSE)),0,1)</f>
        <v>0</v>
      </c>
      <c r="I77" s="41">
        <f>IF(ISERROR(VLOOKUP(B77,'200782134'!B:B,1,FALSE)),0,1)</f>
        <v>1</v>
      </c>
      <c r="J77" s="41">
        <f>IF(ISERROR(VLOOKUP(B77,'200753581'!B:B,1,FALSE)),0,1)</f>
        <v>0</v>
      </c>
      <c r="K77" s="41">
        <f t="shared" si="7"/>
        <v>1</v>
      </c>
      <c r="L77" s="41">
        <f t="shared" si="8"/>
        <v>0</v>
      </c>
      <c r="M77">
        <f>C77*0.75+G77</f>
        <v>9.75</v>
      </c>
      <c r="N77">
        <v>10</v>
      </c>
    </row>
    <row r="78" spans="1:14" ht="12.75">
      <c r="A78" t="str">
        <f>VLOOKUP(B78,Inscritos!A:B,2,FALSE)</f>
        <v>João Miguel do Vale Leiras</v>
      </c>
      <c r="B78">
        <v>49355</v>
      </c>
      <c r="C78">
        <v>9</v>
      </c>
      <c r="E78">
        <f>VLOOKUP(B78,prh!A:H,8,FALSE)</f>
        <v>3.75</v>
      </c>
      <c r="F78" t="e">
        <f>VLOOKUP(B78,'JCR Prat'!A:F,6,FALSE)</f>
        <v>#N/A</v>
      </c>
      <c r="G78">
        <f t="shared" si="9"/>
        <v>3.75</v>
      </c>
      <c r="H78">
        <f>IF(ISERROR(VLOOKUP(B78,'200785156'!B:B,1,FALSE)),0,1)</f>
        <v>0</v>
      </c>
      <c r="I78">
        <f>IF(ISERROR(VLOOKUP(B78,'200782134'!B:B,1,FALSE)),0,1)</f>
        <v>1</v>
      </c>
      <c r="J78">
        <f>IF(ISERROR(VLOOKUP(B78,'200753581'!B:B,1,FALSE)),0,1)</f>
        <v>0</v>
      </c>
      <c r="K78">
        <f t="shared" si="7"/>
        <v>1</v>
      </c>
      <c r="L78">
        <f t="shared" si="8"/>
        <v>0</v>
      </c>
      <c r="M78">
        <f>C78*0.75+G78</f>
        <v>10.5</v>
      </c>
      <c r="N78">
        <v>11</v>
      </c>
    </row>
    <row r="79" spans="1:14" ht="12.75">
      <c r="A79" t="str">
        <f>VLOOKUP(B79,Inscritos!A:B,2,FALSE)</f>
        <v>Jorge André dos Santos Gonçalves</v>
      </c>
      <c r="B79">
        <v>49308</v>
      </c>
      <c r="C79">
        <v>9</v>
      </c>
      <c r="E79">
        <f>VLOOKUP(B79,prh!A:H,8,FALSE)</f>
        <v>3.75</v>
      </c>
      <c r="F79" t="e">
        <f>VLOOKUP(B79,'JCR Prat'!A:F,6,FALSE)</f>
        <v>#N/A</v>
      </c>
      <c r="G79">
        <f t="shared" si="9"/>
        <v>3.75</v>
      </c>
      <c r="H79">
        <f>IF(ISERROR(VLOOKUP(B79,'200785156'!B:B,1,FALSE)),0,1)</f>
        <v>0</v>
      </c>
      <c r="I79">
        <f>IF(ISERROR(VLOOKUP(B79,'200782134'!B:B,1,FALSE)),0,1)</f>
        <v>1</v>
      </c>
      <c r="J79">
        <f>IF(ISERROR(VLOOKUP(B79,'200753581'!B:B,1,FALSE)),0,1)</f>
        <v>0</v>
      </c>
      <c r="K79">
        <f t="shared" si="7"/>
        <v>1</v>
      </c>
      <c r="L79">
        <f t="shared" si="8"/>
        <v>0</v>
      </c>
      <c r="M79">
        <f>C79*0.75+G79</f>
        <v>10.5</v>
      </c>
      <c r="N79">
        <v>11</v>
      </c>
    </row>
    <row r="80" spans="1:14" ht="12.75">
      <c r="A80" t="str">
        <f>VLOOKUP(B80,Inscritos!A:B,2,FALSE)</f>
        <v>Rui Gonçalves Silva</v>
      </c>
      <c r="B80">
        <v>47082</v>
      </c>
      <c r="C80">
        <v>10.5</v>
      </c>
      <c r="E80">
        <f>VLOOKUP(B80,prh!A:H,8,FALSE)</f>
        <v>0</v>
      </c>
      <c r="F80" t="e">
        <f>VLOOKUP(B80,'JCR Prat'!A:F,6,FALSE)</f>
        <v>#N/A</v>
      </c>
      <c r="G80">
        <f t="shared" si="9"/>
        <v>0</v>
      </c>
      <c r="H80">
        <f>IF(ISERROR(VLOOKUP(B80,'200785156'!B:B,1,FALSE)),0,1)</f>
        <v>0</v>
      </c>
      <c r="I80">
        <f>IF(ISERROR(VLOOKUP(B80,'200782134'!B:B,1,FALSE)),0,1)</f>
        <v>1</v>
      </c>
      <c r="J80">
        <f>IF(ISERROR(VLOOKUP(B80,'200753581'!B:B,1,FALSE)),0,1)</f>
        <v>0</v>
      </c>
      <c r="K80">
        <f t="shared" si="7"/>
        <v>1</v>
      </c>
      <c r="L80">
        <f t="shared" si="8"/>
        <v>0</v>
      </c>
      <c r="M80">
        <f>C80*0.75+G80</f>
        <v>7.875</v>
      </c>
      <c r="N80" t="s">
        <v>8</v>
      </c>
    </row>
    <row r="81" spans="1:14" ht="12.75">
      <c r="A81" t="str">
        <f>VLOOKUP(B81,Inscritos!A:B,2,FALSE)</f>
        <v>Dário Almeno Matos da Silva</v>
      </c>
      <c r="B81">
        <v>49311</v>
      </c>
      <c r="C81" s="41">
        <v>11</v>
      </c>
      <c r="D81" s="41"/>
      <c r="E81" s="41">
        <v>4</v>
      </c>
      <c r="F81" s="41" t="e">
        <f>VLOOKUP(B81,'JCR Prat'!A:F,6,FALSE)</f>
        <v>#N/A</v>
      </c>
      <c r="G81" s="41">
        <f t="shared" si="9"/>
        <v>4</v>
      </c>
      <c r="H81" s="41">
        <f>IF(ISERROR(VLOOKUP(B81,'200785156'!B:B,1,FALSE)),0,1)</f>
        <v>0</v>
      </c>
      <c r="I81" s="41">
        <f>IF(ISERROR(VLOOKUP(B81,'200782134'!B:B,1,FALSE)),0,1)</f>
        <v>1</v>
      </c>
      <c r="J81" s="41">
        <f>IF(ISERROR(VLOOKUP(B81,'200753581'!B:B,1,FALSE)),0,1)</f>
        <v>0</v>
      </c>
      <c r="K81" s="41">
        <f t="shared" si="7"/>
        <v>1</v>
      </c>
      <c r="L81" s="41">
        <f t="shared" si="8"/>
        <v>0</v>
      </c>
      <c r="M81">
        <f>C81*0.75+G81</f>
        <v>12.25</v>
      </c>
      <c r="N81">
        <v>12</v>
      </c>
    </row>
    <row r="82" spans="1:14" ht="12.75">
      <c r="A82" t="str">
        <f>VLOOKUP(B82,Inscritos!A:B,2,FALSE)</f>
        <v>Emanuel José Vieira Gonçalves</v>
      </c>
      <c r="B82">
        <v>49336</v>
      </c>
      <c r="C82" s="41">
        <v>11</v>
      </c>
      <c r="D82" s="41"/>
      <c r="E82" s="41">
        <v>2</v>
      </c>
      <c r="F82" s="41" t="e">
        <f>VLOOKUP(B82,'JCR Prat'!A:F,6,FALSE)</f>
        <v>#N/A</v>
      </c>
      <c r="G82" s="41">
        <f t="shared" si="9"/>
        <v>2</v>
      </c>
      <c r="H82" s="41">
        <f>IF(ISERROR(VLOOKUP(B82,'200785156'!B:B,1,FALSE)),0,1)</f>
        <v>0</v>
      </c>
      <c r="I82" s="41">
        <f>IF(ISERROR(VLOOKUP(B82,'200782134'!B:B,1,FALSE)),0,1)</f>
        <v>1</v>
      </c>
      <c r="J82" s="41">
        <f>IF(ISERROR(VLOOKUP(B82,'200753581'!B:B,1,FALSE)),0,1)</f>
        <v>0</v>
      </c>
      <c r="K82" s="41">
        <f t="shared" si="7"/>
        <v>1</v>
      </c>
      <c r="L82" s="41">
        <f t="shared" si="8"/>
        <v>0</v>
      </c>
      <c r="M82">
        <f>C82*0.75+G82</f>
        <v>10.25</v>
      </c>
      <c r="N82">
        <v>10</v>
      </c>
    </row>
    <row r="83" spans="1:14" ht="12.75">
      <c r="A83" t="str">
        <f>VLOOKUP(B83,Inscritos!A:B,2,FALSE)</f>
        <v>Sandro Emanuel Carvalho Machado</v>
      </c>
      <c r="B83">
        <v>47113</v>
      </c>
      <c r="C83">
        <v>11</v>
      </c>
      <c r="E83">
        <f>VLOOKUP(B83,prh!A:H,8,FALSE)</f>
        <v>2.5</v>
      </c>
      <c r="G83">
        <f t="shared" si="9"/>
        <v>2.5</v>
      </c>
      <c r="H83">
        <f>IF(ISERROR(VLOOKUP(B83,'200785156'!B:B,1,FALSE)),0,1)</f>
        <v>0</v>
      </c>
      <c r="I83">
        <f>IF(ISERROR(VLOOKUP(B83,'200782134'!B:B,1,FALSE)),0,1)</f>
        <v>1</v>
      </c>
      <c r="J83">
        <f>IF(ISERROR(VLOOKUP(B83,'200753581'!B:B,1,FALSE)),0,1)</f>
        <v>0</v>
      </c>
      <c r="K83">
        <f t="shared" si="7"/>
        <v>1</v>
      </c>
      <c r="L83">
        <f t="shared" si="8"/>
        <v>0</v>
      </c>
      <c r="M83">
        <f>C83*0.75+G83</f>
        <v>10.75</v>
      </c>
      <c r="N83">
        <v>11</v>
      </c>
    </row>
    <row r="84" spans="1:14" ht="12.75">
      <c r="A84" t="str">
        <f>VLOOKUP(B84,Inscritos!A:B,2,FALSE)</f>
        <v>Carlos Manuel Oliveira Gonçalves</v>
      </c>
      <c r="B84">
        <v>47038</v>
      </c>
      <c r="C84" s="41">
        <v>11.5</v>
      </c>
      <c r="D84" s="41"/>
      <c r="E84" s="41">
        <v>3.72</v>
      </c>
      <c r="F84" s="41" t="e">
        <f>VLOOKUP(B84,'JCR Prat'!A:F,6,FALSE)</f>
        <v>#N/A</v>
      </c>
      <c r="G84" s="41">
        <f t="shared" si="9"/>
        <v>3.72</v>
      </c>
      <c r="H84" s="41">
        <f>IF(ISERROR(VLOOKUP(B84,'200785156'!B:B,1,FALSE)),0,1)</f>
        <v>0</v>
      </c>
      <c r="I84" s="41">
        <f>IF(ISERROR(VLOOKUP(B84,'200782134'!B:B,1,FALSE)),0,1)</f>
        <v>1</v>
      </c>
      <c r="J84" s="41">
        <f>IF(ISERROR(VLOOKUP(B84,'200753581'!B:B,1,FALSE)),0,1)</f>
        <v>0</v>
      </c>
      <c r="K84" s="41">
        <f t="shared" si="7"/>
        <v>1</v>
      </c>
      <c r="L84" s="41">
        <f t="shared" si="8"/>
        <v>0</v>
      </c>
      <c r="M84">
        <f>C84*0.75+G84</f>
        <v>12.345</v>
      </c>
      <c r="N84">
        <v>12</v>
      </c>
    </row>
    <row r="85" spans="1:14" ht="12.75">
      <c r="A85" t="str">
        <f>VLOOKUP(B85,Inscritos!A:B,2,FALSE)</f>
        <v>Luis Carlos Lopes Carvalho</v>
      </c>
      <c r="B85">
        <v>49361</v>
      </c>
      <c r="C85">
        <v>12</v>
      </c>
      <c r="E85">
        <f>VLOOKUP(B85,prh!A:H,8,FALSE)</f>
        <v>4</v>
      </c>
      <c r="F85" t="e">
        <f>VLOOKUP(B85,'JCR Prat'!A:F,6,FALSE)</f>
        <v>#N/A</v>
      </c>
      <c r="G85">
        <f t="shared" si="9"/>
        <v>4</v>
      </c>
      <c r="H85">
        <f>IF(ISERROR(VLOOKUP(B85,'200785156'!B:B,1,FALSE)),0,1)</f>
        <v>0</v>
      </c>
      <c r="I85">
        <f>IF(ISERROR(VLOOKUP(B85,'200782134'!B:B,1,FALSE)),0,1)</f>
        <v>1</v>
      </c>
      <c r="J85">
        <f>IF(ISERROR(VLOOKUP(B85,'200753581'!B:B,1,FALSE)),0,1)</f>
        <v>0</v>
      </c>
      <c r="K85">
        <f t="shared" si="7"/>
        <v>1</v>
      </c>
      <c r="L85">
        <f t="shared" si="8"/>
        <v>0</v>
      </c>
      <c r="M85">
        <f>C85*0.75+G85</f>
        <v>13</v>
      </c>
      <c r="N85">
        <v>13</v>
      </c>
    </row>
    <row r="86" spans="1:14" ht="12.75">
      <c r="A86" t="str">
        <f>VLOOKUP(B86,Inscritos!A:B,2,FALSE)</f>
        <v>Fernando Coutinho de Araújo</v>
      </c>
      <c r="B86">
        <v>49337</v>
      </c>
      <c r="C86" s="21">
        <v>12.5</v>
      </c>
      <c r="D86" s="21"/>
      <c r="E86" s="21">
        <v>3.75</v>
      </c>
      <c r="F86" s="21" t="e">
        <f>VLOOKUP(B86,'JCR Prat'!A:F,6,FALSE)</f>
        <v>#N/A</v>
      </c>
      <c r="G86" s="21">
        <f t="shared" si="9"/>
        <v>3.75</v>
      </c>
      <c r="H86" s="21">
        <f>IF(ISERROR(VLOOKUP(B86,'200785156'!B:B,1,FALSE)),0,1)</f>
        <v>0</v>
      </c>
      <c r="I86" s="21">
        <f>IF(ISERROR(VLOOKUP(B86,'200782134'!B:B,1,FALSE)),0,1)</f>
        <v>1</v>
      </c>
      <c r="J86" s="21">
        <f>IF(ISERROR(VLOOKUP(B86,'200753581'!B:B,1,FALSE)),0,1)</f>
        <v>0</v>
      </c>
      <c r="K86" s="21">
        <f t="shared" si="7"/>
        <v>1</v>
      </c>
      <c r="L86" s="21">
        <f t="shared" si="8"/>
        <v>0</v>
      </c>
      <c r="M86">
        <f>C86*0.75+G86</f>
        <v>13.125</v>
      </c>
      <c r="N86">
        <v>13</v>
      </c>
    </row>
    <row r="87" spans="1:14" ht="12.75">
      <c r="A87" t="str">
        <f>VLOOKUP(B87,Inscritos!A:B,2,FALSE)</f>
        <v>Cristóvão Pereira de Macedo</v>
      </c>
      <c r="B87">
        <v>49338</v>
      </c>
      <c r="C87">
        <v>13</v>
      </c>
      <c r="E87">
        <v>3.75</v>
      </c>
      <c r="F87" t="e">
        <f>VLOOKUP(B87,'JCR Prat'!A:F,6,FALSE)</f>
        <v>#N/A</v>
      </c>
      <c r="G87">
        <f t="shared" si="9"/>
        <v>3.75</v>
      </c>
      <c r="H87">
        <f>IF(ISERROR(VLOOKUP(B87,'200785156'!B:B,1,FALSE)),0,1)</f>
        <v>0</v>
      </c>
      <c r="I87">
        <f>IF(ISERROR(VLOOKUP(B87,'200782134'!B:B,1,FALSE)),0,1)</f>
        <v>1</v>
      </c>
      <c r="J87">
        <f>IF(ISERROR(VLOOKUP(B87,'200753581'!B:B,1,FALSE)),0,1)</f>
        <v>0</v>
      </c>
      <c r="K87">
        <f t="shared" si="7"/>
        <v>1</v>
      </c>
      <c r="L87">
        <f t="shared" si="8"/>
        <v>0</v>
      </c>
      <c r="M87">
        <f>C87*0.75+G87</f>
        <v>13.5</v>
      </c>
      <c r="N87">
        <v>14</v>
      </c>
    </row>
    <row r="88" spans="1:14" ht="12.75">
      <c r="A88" t="str">
        <f>VLOOKUP(B88,Inscritos!A:B,2,FALSE)</f>
        <v>Leonel João Fernandes Braga</v>
      </c>
      <c r="B88">
        <v>49383</v>
      </c>
      <c r="C88">
        <v>13.7</v>
      </c>
      <c r="E88">
        <f>VLOOKUP(B88,prh!A:H,8,FALSE)</f>
        <v>3.75</v>
      </c>
      <c r="F88" t="e">
        <f>VLOOKUP(B88,'JCR Prat'!A:F,6,FALSE)</f>
        <v>#N/A</v>
      </c>
      <c r="G88">
        <f t="shared" si="9"/>
        <v>3.75</v>
      </c>
      <c r="H88">
        <f>IF(ISERROR(VLOOKUP(B88,'200785156'!B:B,1,FALSE)),0,1)</f>
        <v>0</v>
      </c>
      <c r="I88">
        <f>IF(ISERROR(VLOOKUP(B88,'200782134'!B:B,1,FALSE)),0,1)</f>
        <v>1</v>
      </c>
      <c r="J88">
        <f>IF(ISERROR(VLOOKUP(B88,'200753581'!B:B,1,FALSE)),0,1)</f>
        <v>0</v>
      </c>
      <c r="K88">
        <f t="shared" si="7"/>
        <v>1</v>
      </c>
      <c r="L88">
        <f t="shared" si="8"/>
        <v>0</v>
      </c>
      <c r="M88">
        <f>C88*0.75+G88</f>
        <v>14.024999999999999</v>
      </c>
      <c r="N88">
        <v>14</v>
      </c>
    </row>
    <row r="89" spans="1:14" ht="12.75">
      <c r="A89" t="str">
        <f>VLOOKUP(B89,Inscritos!A:B,2,FALSE)</f>
        <v>Tiago Emanuel Lobo de Macedo Freitas Castro</v>
      </c>
      <c r="B89">
        <v>49397</v>
      </c>
      <c r="C89">
        <v>14.5</v>
      </c>
      <c r="E89">
        <f>VLOOKUP(B89,prh!A:H,8,FALSE)</f>
        <v>3.75</v>
      </c>
      <c r="F89" t="e">
        <f>VLOOKUP(B89,'JCR Prat'!A:F,6,FALSE)</f>
        <v>#N/A</v>
      </c>
      <c r="G89">
        <f t="shared" si="9"/>
        <v>3.75</v>
      </c>
      <c r="H89">
        <f>IF(ISERROR(VLOOKUP(B89,'200785156'!B:B,1,FALSE)),0,1)</f>
        <v>0</v>
      </c>
      <c r="I89">
        <f>IF(ISERROR(VLOOKUP(B89,'200782134'!B:B,1,FALSE)),0,1)</f>
        <v>1</v>
      </c>
      <c r="J89">
        <f>IF(ISERROR(VLOOKUP(B89,'200753581'!B:B,1,FALSE)),0,1)</f>
        <v>0</v>
      </c>
      <c r="K89">
        <f t="shared" si="7"/>
        <v>1</v>
      </c>
      <c r="L89">
        <f t="shared" si="8"/>
        <v>0</v>
      </c>
      <c r="M89">
        <f>C89*0.75+G89</f>
        <v>14.625</v>
      </c>
      <c r="N89">
        <v>15</v>
      </c>
    </row>
    <row r="90" spans="1:14" ht="12.75">
      <c r="A90" t="str">
        <f>VLOOKUP(B90,Inscritos!A:B,2,FALSE)</f>
        <v>Pedro Vasconcelos Castro Lopes Faria</v>
      </c>
      <c r="B90">
        <v>49381</v>
      </c>
      <c r="C90">
        <v>15</v>
      </c>
      <c r="E90">
        <f>VLOOKUP(B90,prh!A:H,8,FALSE)</f>
        <v>2</v>
      </c>
      <c r="F90" t="e">
        <f>VLOOKUP(B90,'JCR Prat'!A:F,6,FALSE)</f>
        <v>#N/A</v>
      </c>
      <c r="G90">
        <f t="shared" si="9"/>
        <v>2</v>
      </c>
      <c r="H90">
        <f>IF(ISERROR(VLOOKUP(B90,'200785156'!B:B,1,FALSE)),0,1)</f>
        <v>0</v>
      </c>
      <c r="I90">
        <f>IF(ISERROR(VLOOKUP(B90,'200782134'!B:B,1,FALSE)),0,1)</f>
        <v>1</v>
      </c>
      <c r="J90">
        <f>IF(ISERROR(VLOOKUP(B90,'200753581'!B:B,1,FALSE)),0,1)</f>
        <v>0</v>
      </c>
      <c r="K90">
        <f t="shared" si="7"/>
        <v>1</v>
      </c>
      <c r="L90">
        <f t="shared" si="8"/>
        <v>0</v>
      </c>
      <c r="M90">
        <f>C90*0.75+G90</f>
        <v>13.25</v>
      </c>
      <c r="N90">
        <v>13</v>
      </c>
    </row>
    <row r="91" spans="1:14" ht="12.75">
      <c r="A91" t="str">
        <f>VLOOKUP(B91,Inscritos!A:B,2,FALSE)</f>
        <v>Daniel Carvalho da Rocha</v>
      </c>
      <c r="B91">
        <v>49320</v>
      </c>
      <c r="C91">
        <v>15</v>
      </c>
      <c r="E91">
        <v>3.75</v>
      </c>
      <c r="F91" t="e">
        <f>VLOOKUP(B91,'JCR Prat'!A:F,6,FALSE)</f>
        <v>#N/A</v>
      </c>
      <c r="G91">
        <f t="shared" si="9"/>
        <v>3.75</v>
      </c>
      <c r="H91">
        <f>IF(ISERROR(VLOOKUP(B91,'200785156'!B:B,1,FALSE)),0,1)</f>
        <v>0</v>
      </c>
      <c r="I91">
        <f>IF(ISERROR(VLOOKUP(B91,'200782134'!B:B,1,FALSE)),0,1)</f>
        <v>1</v>
      </c>
      <c r="J91">
        <f>IF(ISERROR(VLOOKUP(B91,'200753581'!B:B,1,FALSE)),0,1)</f>
        <v>0</v>
      </c>
      <c r="K91">
        <f t="shared" si="7"/>
        <v>1</v>
      </c>
      <c r="L91">
        <f t="shared" si="8"/>
        <v>0</v>
      </c>
      <c r="M91">
        <f>C91*0.75+G91</f>
        <v>15</v>
      </c>
      <c r="N91">
        <v>15</v>
      </c>
    </row>
    <row r="92" spans="1:14" ht="12.75">
      <c r="A92" t="str">
        <f>VLOOKUP(B92,Inscritos!A:B,2,FALSE)</f>
        <v>Ricardo Filipe da Silva Oliveira</v>
      </c>
      <c r="B92">
        <v>49364</v>
      </c>
      <c r="C92">
        <v>15.5</v>
      </c>
      <c r="E92">
        <f>VLOOKUP(B92,prh!A:H,8,FALSE)</f>
        <v>2</v>
      </c>
      <c r="F92" t="e">
        <f>VLOOKUP(B92,'JCR Prat'!A:F,6,FALSE)</f>
        <v>#N/A</v>
      </c>
      <c r="G92">
        <f t="shared" si="9"/>
        <v>2</v>
      </c>
      <c r="H92">
        <f>IF(ISERROR(VLOOKUP(B92,'200785156'!B:B,1,FALSE)),0,1)</f>
        <v>0</v>
      </c>
      <c r="I92">
        <f>IF(ISERROR(VLOOKUP(B92,'200782134'!B:B,1,FALSE)),0,1)</f>
        <v>1</v>
      </c>
      <c r="J92">
        <f>IF(ISERROR(VLOOKUP(B92,'200753581'!B:B,1,FALSE)),0,1)</f>
        <v>0</v>
      </c>
      <c r="K92">
        <f t="shared" si="7"/>
        <v>1</v>
      </c>
      <c r="L92">
        <f t="shared" si="8"/>
        <v>0</v>
      </c>
      <c r="M92">
        <f>C92*0.75+G92</f>
        <v>13.625</v>
      </c>
      <c r="N92">
        <v>14</v>
      </c>
    </row>
    <row r="93" spans="1:14" ht="12.75">
      <c r="A93" t="str">
        <f>VLOOKUP(B93,Inscritos!A:B,2,FALSE)</f>
        <v>José Filipe da Silva Caldas</v>
      </c>
      <c r="B93">
        <v>25364</v>
      </c>
      <c r="C93">
        <v>2</v>
      </c>
      <c r="E93">
        <f>VLOOKUP(B93,prh!A:H,8,FALSE)</f>
        <v>16</v>
      </c>
      <c r="F93" t="e">
        <f>VLOOKUP(B93,'JCR Prat'!A:F,6,FALSE)</f>
        <v>#N/A</v>
      </c>
      <c r="G93">
        <f t="shared" si="9"/>
        <v>16</v>
      </c>
      <c r="H93">
        <f>IF(ISERROR(VLOOKUP(B93,'200785156'!B:B,1,FALSE)),0,1)</f>
        <v>1</v>
      </c>
      <c r="I93">
        <f>IF(ISERROR(VLOOKUP(B93,'200782134'!B:B,1,FALSE)),0,1)</f>
        <v>0</v>
      </c>
      <c r="J93">
        <f>IF(ISERROR(VLOOKUP(B93,'200753581'!B:B,1,FALSE)),0,1)</f>
        <v>0</v>
      </c>
      <c r="K93">
        <f t="shared" si="7"/>
        <v>1</v>
      </c>
      <c r="L93">
        <f t="shared" si="8"/>
        <v>0</v>
      </c>
      <c r="M93" t="s">
        <v>8</v>
      </c>
      <c r="N93" t="s">
        <v>8</v>
      </c>
    </row>
    <row r="94" spans="1:14" ht="12.75">
      <c r="A94" t="str">
        <f>VLOOKUP(B94,Inscritos!A:B,2,FALSE)</f>
        <v>José Miguel Gomes Loureiro</v>
      </c>
      <c r="B94">
        <v>50206</v>
      </c>
      <c r="C94">
        <v>2</v>
      </c>
      <c r="E94">
        <f>VLOOKUP(B94,prh!A:H,8,FALSE)</f>
        <v>12</v>
      </c>
      <c r="F94" t="e">
        <f>VLOOKUP(B94,'JCR Prat'!A:F,6,FALSE)</f>
        <v>#N/A</v>
      </c>
      <c r="G94">
        <f t="shared" si="9"/>
        <v>12</v>
      </c>
      <c r="H94">
        <f>IF(ISERROR(VLOOKUP(B94,'200785156'!B:B,1,FALSE)),0,1)</f>
        <v>1</v>
      </c>
      <c r="I94">
        <f>IF(ISERROR(VLOOKUP(B94,'200782134'!B:B,1,FALSE)),0,1)</f>
        <v>0</v>
      </c>
      <c r="J94">
        <f>IF(ISERROR(VLOOKUP(B94,'200753581'!B:B,1,FALSE)),0,1)</f>
        <v>0</v>
      </c>
      <c r="K94">
        <f t="shared" si="7"/>
        <v>1</v>
      </c>
      <c r="L94">
        <f t="shared" si="8"/>
        <v>0</v>
      </c>
      <c r="M94" t="s">
        <v>8</v>
      </c>
      <c r="N94" t="s">
        <v>8</v>
      </c>
    </row>
    <row r="95" spans="1:14" ht="12.75">
      <c r="A95" t="str">
        <f>VLOOKUP(B95,Inscritos!A:B,2,FALSE)</f>
        <v>David Pereira Gonçalves</v>
      </c>
      <c r="B95">
        <v>50187</v>
      </c>
      <c r="C95">
        <v>3</v>
      </c>
      <c r="E95">
        <f>VLOOKUP(B95,prh!A:H,8,FALSE)</f>
        <v>19</v>
      </c>
      <c r="F95" t="e">
        <f>VLOOKUP(B95,'JCR Prat'!A:F,6,FALSE)</f>
        <v>#N/A</v>
      </c>
      <c r="G95">
        <f t="shared" si="9"/>
        <v>19</v>
      </c>
      <c r="H95">
        <f>IF(ISERROR(VLOOKUP(B95,'200785156'!B:B,1,FALSE)),0,1)</f>
        <v>1</v>
      </c>
      <c r="I95">
        <f>IF(ISERROR(VLOOKUP(B95,'200782134'!B:B,1,FALSE)),0,1)</f>
        <v>0</v>
      </c>
      <c r="J95">
        <f>IF(ISERROR(VLOOKUP(B95,'200753581'!B:B,1,FALSE)),0,1)</f>
        <v>0</v>
      </c>
      <c r="K95">
        <f t="shared" si="7"/>
        <v>1</v>
      </c>
      <c r="L95">
        <f t="shared" si="8"/>
        <v>0</v>
      </c>
      <c r="M95" t="s">
        <v>8</v>
      </c>
      <c r="N95" t="s">
        <v>8</v>
      </c>
    </row>
    <row r="96" spans="1:14" ht="12.75">
      <c r="A96" t="str">
        <f>VLOOKUP(B96,Inscritos!A:B,2,FALSE)</f>
        <v>André Gustavo Silva de Macedo</v>
      </c>
      <c r="B96">
        <v>48408</v>
      </c>
      <c r="C96">
        <v>3</v>
      </c>
      <c r="E96">
        <f>VLOOKUP(B96,prh!A:H,8,FALSE)</f>
        <v>8</v>
      </c>
      <c r="F96" t="e">
        <f>VLOOKUP(B96,'JCR Prat'!A:F,6,FALSE)</f>
        <v>#N/A</v>
      </c>
      <c r="G96">
        <f t="shared" si="9"/>
        <v>8</v>
      </c>
      <c r="H96">
        <f>IF(ISERROR(VLOOKUP(B96,'200785156'!B:B,1,FALSE)),0,1)</f>
        <v>1</v>
      </c>
      <c r="I96">
        <f>IF(ISERROR(VLOOKUP(B96,'200782134'!B:B,1,FALSE)),0,1)</f>
        <v>0</v>
      </c>
      <c r="J96">
        <f>IF(ISERROR(VLOOKUP(B96,'200753581'!B:B,1,FALSE)),0,1)</f>
        <v>0</v>
      </c>
      <c r="K96">
        <f t="shared" si="7"/>
        <v>1</v>
      </c>
      <c r="L96">
        <f t="shared" si="8"/>
        <v>0</v>
      </c>
      <c r="M96" t="s">
        <v>8</v>
      </c>
      <c r="N96" t="s">
        <v>8</v>
      </c>
    </row>
    <row r="97" spans="1:14" ht="12.75">
      <c r="A97" t="str">
        <f>VLOOKUP(B97,Inscritos!A:B,2,FALSE)</f>
        <v>Paulo Alexandre da Silva Lopes</v>
      </c>
      <c r="B97">
        <v>44633</v>
      </c>
      <c r="C97">
        <v>3</v>
      </c>
      <c r="E97">
        <f>VLOOKUP(B97,prh!A:H,8,FALSE)</f>
        <v>10</v>
      </c>
      <c r="F97" t="e">
        <f>VLOOKUP(B97,'JCR Prat'!A:F,6,FALSE)</f>
        <v>#N/A</v>
      </c>
      <c r="G97">
        <f t="shared" si="9"/>
        <v>10</v>
      </c>
      <c r="H97">
        <f>IF(ISERROR(VLOOKUP(B97,'200785156'!B:B,1,FALSE)),0,1)</f>
        <v>1</v>
      </c>
      <c r="I97">
        <f>IF(ISERROR(VLOOKUP(B97,'200782134'!B:B,1,FALSE)),0,1)</f>
        <v>0</v>
      </c>
      <c r="J97">
        <f>IF(ISERROR(VLOOKUP(B97,'200753581'!B:B,1,FALSE)),0,1)</f>
        <v>0</v>
      </c>
      <c r="K97">
        <f t="shared" si="7"/>
        <v>1</v>
      </c>
      <c r="L97">
        <f t="shared" si="8"/>
        <v>0</v>
      </c>
      <c r="M97" t="s">
        <v>8</v>
      </c>
      <c r="N97" t="s">
        <v>8</v>
      </c>
    </row>
    <row r="98" spans="1:14" ht="12.75">
      <c r="A98" t="str">
        <f>VLOOKUP(B98,Inscritos!A:B,2,FALSE)</f>
        <v>Luis Miguel Braga Franqueira</v>
      </c>
      <c r="B98">
        <v>51150</v>
      </c>
      <c r="C98">
        <v>3</v>
      </c>
      <c r="E98">
        <f>VLOOKUP(B98,prh!A:H,8,FALSE)</f>
        <v>16</v>
      </c>
      <c r="F98" t="e">
        <f>VLOOKUP(B98,'JCR Prat'!A:F,6,FALSE)</f>
        <v>#N/A</v>
      </c>
      <c r="G98">
        <f t="shared" si="9"/>
        <v>16</v>
      </c>
      <c r="H98">
        <f>IF(ISERROR(VLOOKUP(B98,'200785156'!B:B,1,FALSE)),0,1)</f>
        <v>1</v>
      </c>
      <c r="I98">
        <f>IF(ISERROR(VLOOKUP(B98,'200782134'!B:B,1,FALSE)),0,1)</f>
        <v>0</v>
      </c>
      <c r="J98">
        <f>IF(ISERROR(VLOOKUP(B98,'200753581'!B:B,1,FALSE)),0,1)</f>
        <v>0</v>
      </c>
      <c r="K98">
        <f aca="true" t="shared" si="10" ref="K98:K129">H98+I98+J98</f>
        <v>1</v>
      </c>
      <c r="L98">
        <f aca="true" t="shared" si="11" ref="L98:L129">1-K98</f>
        <v>0</v>
      </c>
      <c r="M98" t="s">
        <v>8</v>
      </c>
      <c r="N98" t="s">
        <v>8</v>
      </c>
    </row>
    <row r="99" spans="1:14" ht="12.75">
      <c r="A99" t="str">
        <f>VLOOKUP(B99,Inscritos!A:B,2,FALSE)</f>
        <v>Mário Gil Ferreira Gonçalves</v>
      </c>
      <c r="B99">
        <v>48418</v>
      </c>
      <c r="C99">
        <v>3</v>
      </c>
      <c r="E99">
        <f>VLOOKUP(B99,prh!A:H,8,FALSE)</f>
        <v>11</v>
      </c>
      <c r="F99">
        <f>VLOOKUP(B99,'JCR Prat'!A:F,6,FALSE)</f>
        <v>11</v>
      </c>
      <c r="G99">
        <f t="shared" si="9"/>
        <v>11</v>
      </c>
      <c r="H99">
        <f>IF(ISERROR(VLOOKUP(B99,'200785156'!B:B,1,FALSE)),0,1)</f>
        <v>1</v>
      </c>
      <c r="I99">
        <f>IF(ISERROR(VLOOKUP(B99,'200782134'!B:B,1,FALSE)),0,1)</f>
        <v>0</v>
      </c>
      <c r="J99">
        <f>IF(ISERROR(VLOOKUP(B99,'200753581'!B:B,1,FALSE)),0,1)</f>
        <v>0</v>
      </c>
      <c r="K99">
        <f t="shared" si="10"/>
        <v>1</v>
      </c>
      <c r="L99">
        <f t="shared" si="11"/>
        <v>0</v>
      </c>
      <c r="M99" t="s">
        <v>8</v>
      </c>
      <c r="N99" t="s">
        <v>8</v>
      </c>
    </row>
    <row r="100" spans="1:14" ht="12.75">
      <c r="A100" t="str">
        <f>VLOOKUP(B100,Inscritos!A:B,2,FALSE)</f>
        <v>João Miguel Oliveira Carvalho</v>
      </c>
      <c r="B100">
        <v>50190</v>
      </c>
      <c r="C100">
        <v>4</v>
      </c>
      <c r="E100">
        <f>VLOOKUP(B100,prh!A:H,8,FALSE)</f>
        <v>16</v>
      </c>
      <c r="F100" t="e">
        <f>VLOOKUP(B100,'JCR Prat'!A:F,6,FALSE)</f>
        <v>#N/A</v>
      </c>
      <c r="G100">
        <f t="shared" si="9"/>
        <v>16</v>
      </c>
      <c r="H100">
        <f>IF(ISERROR(VLOOKUP(B100,'200785156'!B:B,1,FALSE)),0,1)</f>
        <v>1</v>
      </c>
      <c r="I100">
        <f>IF(ISERROR(VLOOKUP(B100,'200782134'!B:B,1,FALSE)),0,1)</f>
        <v>0</v>
      </c>
      <c r="J100">
        <f>IF(ISERROR(VLOOKUP(B100,'200753581'!B:B,1,FALSE)),0,1)</f>
        <v>0</v>
      </c>
      <c r="K100">
        <f t="shared" si="10"/>
        <v>1</v>
      </c>
      <c r="L100">
        <f t="shared" si="11"/>
        <v>0</v>
      </c>
      <c r="M100" t="s">
        <v>8</v>
      </c>
      <c r="N100" t="s">
        <v>8</v>
      </c>
    </row>
    <row r="101" spans="1:14" ht="12.75">
      <c r="A101" t="str">
        <f>VLOOKUP(B101,Inscritos!A:B,2,FALSE)</f>
        <v>Adriana Madalena Oliveira Cunha</v>
      </c>
      <c r="B101">
        <v>47403</v>
      </c>
      <c r="C101">
        <v>5</v>
      </c>
      <c r="E101">
        <f>VLOOKUP(B101,prh!A:H,8,FALSE)</f>
        <v>10</v>
      </c>
      <c r="F101" t="e">
        <f>VLOOKUP(B101,'JCR Prat'!A:F,6,FALSE)</f>
        <v>#N/A</v>
      </c>
      <c r="G101">
        <f t="shared" si="9"/>
        <v>10</v>
      </c>
      <c r="H101">
        <f>IF(ISERROR(VLOOKUP(B101,'200785156'!B:B,1,FALSE)),0,1)</f>
        <v>1</v>
      </c>
      <c r="I101">
        <f>IF(ISERROR(VLOOKUP(B101,'200782134'!B:B,1,FALSE)),0,1)</f>
        <v>0</v>
      </c>
      <c r="J101">
        <f>IF(ISERROR(VLOOKUP(B101,'200753581'!B:B,1,FALSE)),0,1)</f>
        <v>0</v>
      </c>
      <c r="K101">
        <f t="shared" si="10"/>
        <v>1</v>
      </c>
      <c r="L101">
        <f t="shared" si="11"/>
        <v>0</v>
      </c>
      <c r="M101" t="s">
        <v>8</v>
      </c>
      <c r="N101" t="s">
        <v>8</v>
      </c>
    </row>
    <row r="102" spans="1:14" ht="12.75">
      <c r="A102" t="str">
        <f>VLOOKUP(B102,Inscritos!A:B,2,FALSE)</f>
        <v>Katia Marina Ferreira da Silva</v>
      </c>
      <c r="B102">
        <v>35842</v>
      </c>
      <c r="C102">
        <v>6</v>
      </c>
      <c r="E102">
        <f>VLOOKUP(B102,prh!A:H,8,FALSE)</f>
        <v>10</v>
      </c>
      <c r="F102" t="e">
        <f>VLOOKUP(B102,'JCR Prat'!A:F,6,FALSE)</f>
        <v>#N/A</v>
      </c>
      <c r="G102">
        <f aca="true" t="shared" si="12" ref="G102:G133">IF(ISNUMBER(E102),IF(ISNUMBER(F102),MAX(E102,F102),E102),IF(ISNUMBER(F102),F102,"---"))</f>
        <v>10</v>
      </c>
      <c r="H102">
        <f>IF(ISERROR(VLOOKUP(B102,'200785156'!B:B,1,FALSE)),0,1)</f>
        <v>1</v>
      </c>
      <c r="I102">
        <f>IF(ISERROR(VLOOKUP(B102,'200782134'!B:B,1,FALSE)),0,1)</f>
        <v>0</v>
      </c>
      <c r="J102">
        <f>IF(ISERROR(VLOOKUP(B102,'200753581'!B:B,1,FALSE)),0,1)</f>
        <v>0</v>
      </c>
      <c r="K102">
        <f t="shared" si="10"/>
        <v>1</v>
      </c>
      <c r="L102">
        <f t="shared" si="11"/>
        <v>0</v>
      </c>
      <c r="M102" t="s">
        <v>8</v>
      </c>
      <c r="N102" t="s">
        <v>8</v>
      </c>
    </row>
    <row r="103" spans="1:14" ht="12.75">
      <c r="A103" t="str">
        <f>VLOOKUP(B103,Inscritos!A:B,2,FALSE)</f>
        <v>Marco Filipe Vieira Gomes</v>
      </c>
      <c r="B103">
        <v>50197</v>
      </c>
      <c r="C103">
        <v>7</v>
      </c>
      <c r="E103">
        <f>VLOOKUP(B103,prh!A:H,8,FALSE)</f>
        <v>14</v>
      </c>
      <c r="F103" t="e">
        <f>VLOOKUP(B103,'JCR Prat'!A:F,6,FALSE)</f>
        <v>#N/A</v>
      </c>
      <c r="G103">
        <f t="shared" si="12"/>
        <v>14</v>
      </c>
      <c r="H103">
        <f>IF(ISERROR(VLOOKUP(B103,'200785156'!B:B,1,FALSE)),0,1)</f>
        <v>1</v>
      </c>
      <c r="I103">
        <f>IF(ISERROR(VLOOKUP(B103,'200782134'!B:B,1,FALSE)),0,1)</f>
        <v>0</v>
      </c>
      <c r="J103">
        <f>IF(ISERROR(VLOOKUP(B103,'200753581'!B:B,1,FALSE)),0,1)</f>
        <v>0</v>
      </c>
      <c r="K103">
        <f t="shared" si="10"/>
        <v>1</v>
      </c>
      <c r="L103">
        <f t="shared" si="11"/>
        <v>0</v>
      </c>
      <c r="M103" t="s">
        <v>8</v>
      </c>
      <c r="N103" t="s">
        <v>8</v>
      </c>
    </row>
    <row r="104" spans="1:14" ht="12.75">
      <c r="A104" t="str">
        <f>VLOOKUP(B104,Inscritos!A:B,2,FALSE)</f>
        <v>Nuno Filipe Macedo da Cunha Mendes</v>
      </c>
      <c r="B104">
        <v>51161</v>
      </c>
      <c r="C104">
        <v>7</v>
      </c>
      <c r="E104">
        <f>VLOOKUP(B104,prh!A:H,8,FALSE)</f>
        <v>13</v>
      </c>
      <c r="F104" t="e">
        <f>VLOOKUP(B104,'JCR Prat'!A:F,6,FALSE)</f>
        <v>#N/A</v>
      </c>
      <c r="G104">
        <f t="shared" si="12"/>
        <v>13</v>
      </c>
      <c r="H104">
        <f>IF(ISERROR(VLOOKUP(B104,'200785156'!B:B,1,FALSE)),0,1)</f>
        <v>1</v>
      </c>
      <c r="I104">
        <f>IF(ISERROR(VLOOKUP(B104,'200782134'!B:B,1,FALSE)),0,1)</f>
        <v>0</v>
      </c>
      <c r="J104">
        <f>IF(ISERROR(VLOOKUP(B104,'200753581'!B:B,1,FALSE)),0,1)</f>
        <v>0</v>
      </c>
      <c r="K104">
        <f t="shared" si="10"/>
        <v>1</v>
      </c>
      <c r="L104">
        <f t="shared" si="11"/>
        <v>0</v>
      </c>
      <c r="M104" t="s">
        <v>8</v>
      </c>
      <c r="N104" t="s">
        <v>8</v>
      </c>
    </row>
    <row r="105" spans="1:14" ht="12.75">
      <c r="A105" t="str">
        <f>VLOOKUP(B105,Inscritos!A:B,2,FALSE)</f>
        <v>Vera Lúcia Gonçalves Reina</v>
      </c>
      <c r="B105">
        <v>47406</v>
      </c>
      <c r="C105">
        <v>7</v>
      </c>
      <c r="E105">
        <f>VLOOKUP(B105,prh!A:H,8,FALSE)</f>
        <v>13</v>
      </c>
      <c r="F105" t="e">
        <f>VLOOKUP(B105,'JCR Prat'!A:F,6,FALSE)</f>
        <v>#N/A</v>
      </c>
      <c r="G105">
        <f t="shared" si="12"/>
        <v>13</v>
      </c>
      <c r="H105">
        <f>IF(ISERROR(VLOOKUP(B105,'200785156'!B:B,1,FALSE)),0,1)</f>
        <v>1</v>
      </c>
      <c r="I105">
        <f>IF(ISERROR(VLOOKUP(B105,'200782134'!B:B,1,FALSE)),0,1)</f>
        <v>0</v>
      </c>
      <c r="J105">
        <f>IF(ISERROR(VLOOKUP(B105,'200753581'!B:B,1,FALSE)),0,1)</f>
        <v>0</v>
      </c>
      <c r="K105">
        <f t="shared" si="10"/>
        <v>1</v>
      </c>
      <c r="L105">
        <f t="shared" si="11"/>
        <v>0</v>
      </c>
      <c r="M105" t="s">
        <v>8</v>
      </c>
      <c r="N105" t="s">
        <v>8</v>
      </c>
    </row>
    <row r="106" spans="1:14" ht="12.75">
      <c r="A106" t="str">
        <f>VLOOKUP(B106,Inscritos!A:B,2,FALSE)</f>
        <v>Francisco Manuel Pereira da Cunha</v>
      </c>
      <c r="B106">
        <v>43534</v>
      </c>
      <c r="C106">
        <v>7</v>
      </c>
      <c r="E106">
        <f>VLOOKUP(B106,prh!A:H,8,FALSE)</f>
        <v>15</v>
      </c>
      <c r="F106" t="e">
        <f>VLOOKUP(B106,'JCR Prat'!A:F,6,FALSE)</f>
        <v>#N/A</v>
      </c>
      <c r="G106">
        <f t="shared" si="12"/>
        <v>15</v>
      </c>
      <c r="H106">
        <f>IF(ISERROR(VLOOKUP(B106,'200785156'!B:B,1,FALSE)),0,1)</f>
        <v>1</v>
      </c>
      <c r="I106">
        <f>IF(ISERROR(VLOOKUP(B106,'200782134'!B:B,1,FALSE)),0,1)</f>
        <v>0</v>
      </c>
      <c r="J106">
        <f>IF(ISERROR(VLOOKUP(B106,'200753581'!B:B,1,FALSE)),0,1)</f>
        <v>0</v>
      </c>
      <c r="K106">
        <f t="shared" si="10"/>
        <v>1</v>
      </c>
      <c r="L106">
        <f t="shared" si="11"/>
        <v>0</v>
      </c>
      <c r="M106" t="s">
        <v>8</v>
      </c>
      <c r="N106" t="s">
        <v>8</v>
      </c>
    </row>
    <row r="107" spans="1:14" ht="12.75">
      <c r="A107" t="str">
        <f>VLOOKUP(B107,Inscritos!A:B,2,FALSE)</f>
        <v>André Gomes Rodrigues</v>
      </c>
      <c r="B107">
        <v>47424</v>
      </c>
      <c r="C107">
        <v>8</v>
      </c>
      <c r="E107">
        <f>VLOOKUP(B107,prh!A:H,8,FALSE)</f>
        <v>13</v>
      </c>
      <c r="F107">
        <f>VLOOKUP(B107,'JCR Prat'!A:F,6,FALSE)</f>
        <v>13</v>
      </c>
      <c r="G107">
        <f t="shared" si="12"/>
        <v>13</v>
      </c>
      <c r="H107">
        <f>IF(ISERROR(VLOOKUP(B107,'200785156'!B:B,1,FALSE)),0,1)</f>
        <v>1</v>
      </c>
      <c r="I107">
        <f>IF(ISERROR(VLOOKUP(B107,'200782134'!B:B,1,FALSE)),0,1)</f>
        <v>0</v>
      </c>
      <c r="J107">
        <f>IF(ISERROR(VLOOKUP(B107,'200753581'!B:B,1,FALSE)),0,1)</f>
        <v>0</v>
      </c>
      <c r="K107">
        <f t="shared" si="10"/>
        <v>1</v>
      </c>
      <c r="L107">
        <f t="shared" si="11"/>
        <v>0</v>
      </c>
      <c r="M107">
        <f>C107*0.6+G107*0.4</f>
        <v>10</v>
      </c>
      <c r="N107">
        <v>10</v>
      </c>
    </row>
    <row r="108" spans="1:14" ht="12.75">
      <c r="A108" t="str">
        <f>VLOOKUP(B108,Inscritos!A:B,2,FALSE)</f>
        <v>José Manuel da Silva Ramos Gomes Marques</v>
      </c>
      <c r="B108">
        <v>50195</v>
      </c>
      <c r="C108">
        <v>8</v>
      </c>
      <c r="E108">
        <f>VLOOKUP(B108,prh!A:H,8,FALSE)</f>
        <v>18</v>
      </c>
      <c r="F108" t="e">
        <f>VLOOKUP(B108,'JCR Prat'!A:F,6,FALSE)</f>
        <v>#N/A</v>
      </c>
      <c r="G108">
        <f t="shared" si="12"/>
        <v>18</v>
      </c>
      <c r="H108">
        <f>IF(ISERROR(VLOOKUP(B108,'200785156'!B:B,1,FALSE)),0,1)</f>
        <v>1</v>
      </c>
      <c r="I108">
        <f>IF(ISERROR(VLOOKUP(B108,'200782134'!B:B,1,FALSE)),0,1)</f>
        <v>0</v>
      </c>
      <c r="J108">
        <f>IF(ISERROR(VLOOKUP(B108,'200753581'!B:B,1,FALSE)),0,1)</f>
        <v>0</v>
      </c>
      <c r="K108">
        <f t="shared" si="10"/>
        <v>1</v>
      </c>
      <c r="L108">
        <f t="shared" si="11"/>
        <v>0</v>
      </c>
      <c r="M108">
        <f aca="true" t="shared" si="13" ref="M108:M121">C108*0.6+G108*0.4</f>
        <v>12</v>
      </c>
      <c r="N108">
        <v>12</v>
      </c>
    </row>
    <row r="109" spans="1:14" ht="12.75">
      <c r="A109" t="str">
        <f>VLOOKUP(B109,Inscritos!A:B,2,FALSE)</f>
        <v>Miguel Gonçalves Dias</v>
      </c>
      <c r="B109">
        <v>51155</v>
      </c>
      <c r="C109">
        <v>8</v>
      </c>
      <c r="E109">
        <f>VLOOKUP(B109,prh!A:H,8,FALSE)</f>
        <v>14</v>
      </c>
      <c r="F109" t="e">
        <f>VLOOKUP(B109,'JCR Prat'!A:F,6,FALSE)</f>
        <v>#N/A</v>
      </c>
      <c r="G109">
        <f t="shared" si="12"/>
        <v>14</v>
      </c>
      <c r="H109">
        <f>IF(ISERROR(VLOOKUP(B109,'200785156'!B:B,1,FALSE)),0,1)</f>
        <v>1</v>
      </c>
      <c r="I109">
        <f>IF(ISERROR(VLOOKUP(B109,'200782134'!B:B,1,FALSE)),0,1)</f>
        <v>0</v>
      </c>
      <c r="J109">
        <f>IF(ISERROR(VLOOKUP(B109,'200753581'!B:B,1,FALSE)),0,1)</f>
        <v>0</v>
      </c>
      <c r="K109">
        <f t="shared" si="10"/>
        <v>1</v>
      </c>
      <c r="L109">
        <f t="shared" si="11"/>
        <v>0</v>
      </c>
      <c r="M109">
        <f t="shared" si="13"/>
        <v>10.4</v>
      </c>
      <c r="N109">
        <v>10</v>
      </c>
    </row>
    <row r="110" spans="1:14" ht="12.75">
      <c r="A110" t="str">
        <f>VLOOKUP(B110,Inscritos!A:B,2,FALSE)</f>
        <v>Nuno Miguel Tavares Costa Silva</v>
      </c>
      <c r="B110">
        <v>50204</v>
      </c>
      <c r="C110">
        <v>9</v>
      </c>
      <c r="E110">
        <f>VLOOKUP(B110,prh!A:H,8,FALSE)</f>
        <v>16</v>
      </c>
      <c r="F110" t="e">
        <f>VLOOKUP(B110,'JCR Prat'!A:F,6,FALSE)</f>
        <v>#N/A</v>
      </c>
      <c r="G110">
        <f t="shared" si="12"/>
        <v>16</v>
      </c>
      <c r="H110">
        <f>IF(ISERROR(VLOOKUP(B110,'200785156'!B:B,1,FALSE)),0,1)</f>
        <v>1</v>
      </c>
      <c r="I110">
        <f>IF(ISERROR(VLOOKUP(B110,'200782134'!B:B,1,FALSE)),0,1)</f>
        <v>0</v>
      </c>
      <c r="J110">
        <f>IF(ISERROR(VLOOKUP(B110,'200753581'!B:B,1,FALSE)),0,1)</f>
        <v>0</v>
      </c>
      <c r="K110">
        <f t="shared" si="10"/>
        <v>1</v>
      </c>
      <c r="L110">
        <f t="shared" si="11"/>
        <v>0</v>
      </c>
      <c r="M110">
        <f t="shared" si="13"/>
        <v>11.8</v>
      </c>
      <c r="N110">
        <v>12</v>
      </c>
    </row>
    <row r="111" spans="1:14" ht="12.75">
      <c r="A111" t="str">
        <f>VLOOKUP(B111,Inscritos!A:B,2,FALSE)</f>
        <v>Hugo Manuel Sousa Ribeiro</v>
      </c>
      <c r="B111">
        <v>43544</v>
      </c>
      <c r="C111">
        <v>10</v>
      </c>
      <c r="E111">
        <f>VLOOKUP(B111,prh!A:H,8,FALSE)</f>
        <v>13</v>
      </c>
      <c r="F111">
        <f>VLOOKUP(B111,'JCR Prat'!A:F,6,FALSE)</f>
        <v>14</v>
      </c>
      <c r="G111">
        <f t="shared" si="12"/>
        <v>14</v>
      </c>
      <c r="H111">
        <f>IF(ISERROR(VLOOKUP(B111,'200785156'!B:B,1,FALSE)),0,1)</f>
        <v>1</v>
      </c>
      <c r="I111">
        <f>IF(ISERROR(VLOOKUP(B111,'200782134'!B:B,1,FALSE)),0,1)</f>
        <v>0</v>
      </c>
      <c r="J111">
        <f>IF(ISERROR(VLOOKUP(B111,'200753581'!B:B,1,FALSE)),0,1)</f>
        <v>0</v>
      </c>
      <c r="K111">
        <f t="shared" si="10"/>
        <v>1</v>
      </c>
      <c r="L111">
        <f t="shared" si="11"/>
        <v>0</v>
      </c>
      <c r="M111">
        <f t="shared" si="13"/>
        <v>11.600000000000001</v>
      </c>
      <c r="N111">
        <v>12</v>
      </c>
    </row>
    <row r="112" spans="1:14" ht="12.75">
      <c r="A112" t="str">
        <f>VLOOKUP(B112,Inscritos!A:B,2,FALSE)</f>
        <v>Nuno Antunes Marques</v>
      </c>
      <c r="B112">
        <v>51164</v>
      </c>
      <c r="C112">
        <v>11</v>
      </c>
      <c r="E112">
        <f>VLOOKUP(B112,prh!A:H,8,FALSE)</f>
        <v>18</v>
      </c>
      <c r="F112" t="e">
        <f>VLOOKUP(B112,'JCR Prat'!A:F,6,FALSE)</f>
        <v>#N/A</v>
      </c>
      <c r="G112">
        <f t="shared" si="12"/>
        <v>18</v>
      </c>
      <c r="H112">
        <f>IF(ISERROR(VLOOKUP(B112,'200785156'!B:B,1,FALSE)),0,1)</f>
        <v>1</v>
      </c>
      <c r="I112">
        <f>IF(ISERROR(VLOOKUP(B112,'200782134'!B:B,1,FALSE)),0,1)</f>
        <v>0</v>
      </c>
      <c r="J112">
        <f>IF(ISERROR(VLOOKUP(B112,'200753581'!B:B,1,FALSE)),0,1)</f>
        <v>0</v>
      </c>
      <c r="K112">
        <f t="shared" si="10"/>
        <v>1</v>
      </c>
      <c r="L112">
        <f t="shared" si="11"/>
        <v>0</v>
      </c>
      <c r="M112">
        <f t="shared" si="13"/>
        <v>13.8</v>
      </c>
      <c r="N112">
        <v>14</v>
      </c>
    </row>
    <row r="113" spans="1:14" ht="12.75">
      <c r="A113" t="str">
        <f>VLOOKUP(B113,Inscritos!A:B,2,FALSE)</f>
        <v>Vicente Machado Fernandes</v>
      </c>
      <c r="B113">
        <v>48399</v>
      </c>
      <c r="C113">
        <v>12</v>
      </c>
      <c r="E113">
        <f>VLOOKUP(B113,prh!A:H,8,FALSE)</f>
        <v>10</v>
      </c>
      <c r="F113">
        <f>VLOOKUP(B113,'JCR Prat'!A:F,6,FALSE)</f>
        <v>13</v>
      </c>
      <c r="G113">
        <f t="shared" si="12"/>
        <v>13</v>
      </c>
      <c r="H113">
        <f>IF(ISERROR(VLOOKUP(B113,'200785156'!B:B,1,FALSE)),0,1)</f>
        <v>1</v>
      </c>
      <c r="I113">
        <f>IF(ISERROR(VLOOKUP(B113,'200782134'!B:B,1,FALSE)),0,1)</f>
        <v>0</v>
      </c>
      <c r="J113">
        <f>IF(ISERROR(VLOOKUP(B113,'200753581'!B:B,1,FALSE)),0,1)</f>
        <v>0</v>
      </c>
      <c r="K113">
        <f t="shared" si="10"/>
        <v>1</v>
      </c>
      <c r="L113">
        <f t="shared" si="11"/>
        <v>0</v>
      </c>
      <c r="M113">
        <f t="shared" si="13"/>
        <v>12.399999999999999</v>
      </c>
      <c r="N113">
        <v>12</v>
      </c>
    </row>
    <row r="114" spans="1:14" ht="12.75">
      <c r="A114" t="str">
        <f>VLOOKUP(B114,Inscritos!A:B,2,FALSE)</f>
        <v>André da Silva Rocha</v>
      </c>
      <c r="B114">
        <v>47414</v>
      </c>
      <c r="C114">
        <v>13.7</v>
      </c>
      <c r="E114">
        <f>VLOOKUP(B114,prh!A:H,8,FALSE)</f>
        <v>13</v>
      </c>
      <c r="F114">
        <f>VLOOKUP(B114,'JCR Prat'!A:F,6,FALSE)</f>
        <v>8</v>
      </c>
      <c r="G114">
        <f t="shared" si="12"/>
        <v>13</v>
      </c>
      <c r="H114">
        <f>IF(ISERROR(VLOOKUP(B114,'200785156'!B:B,1,FALSE)),0,1)</f>
        <v>1</v>
      </c>
      <c r="I114">
        <f>IF(ISERROR(VLOOKUP(B114,'200782134'!B:B,1,FALSE)),0,1)</f>
        <v>0</v>
      </c>
      <c r="J114">
        <f>IF(ISERROR(VLOOKUP(B114,'200753581'!B:B,1,FALSE)),0,1)</f>
        <v>0</v>
      </c>
      <c r="K114">
        <f t="shared" si="10"/>
        <v>1</v>
      </c>
      <c r="L114">
        <f t="shared" si="11"/>
        <v>0</v>
      </c>
      <c r="M114">
        <f t="shared" si="13"/>
        <v>13.419999999999998</v>
      </c>
      <c r="N114">
        <v>14</v>
      </c>
    </row>
    <row r="115" spans="1:14" ht="12.75">
      <c r="A115" t="str">
        <f>VLOOKUP(B115,Inscritos!A:B,2,FALSE)</f>
        <v>Francisco André Oliveira Reina Dourado</v>
      </c>
      <c r="B115">
        <v>51152</v>
      </c>
      <c r="C115">
        <v>14</v>
      </c>
      <c r="E115">
        <f>VLOOKUP(B115,prh!A:H,8,FALSE)</f>
        <v>18</v>
      </c>
      <c r="F115" t="e">
        <f>VLOOKUP(B115,'JCR Prat'!A:F,6,FALSE)</f>
        <v>#N/A</v>
      </c>
      <c r="G115">
        <f t="shared" si="12"/>
        <v>18</v>
      </c>
      <c r="H115">
        <f>IF(ISERROR(VLOOKUP(B115,'200785156'!B:B,1,FALSE)),0,1)</f>
        <v>1</v>
      </c>
      <c r="I115">
        <f>IF(ISERROR(VLOOKUP(B115,'200782134'!B:B,1,FALSE)),0,1)</f>
        <v>0</v>
      </c>
      <c r="J115">
        <f>IF(ISERROR(VLOOKUP(B115,'200753581'!B:B,1,FALSE)),0,1)</f>
        <v>0</v>
      </c>
      <c r="K115">
        <f t="shared" si="10"/>
        <v>1</v>
      </c>
      <c r="L115">
        <f t="shared" si="11"/>
        <v>0</v>
      </c>
      <c r="M115">
        <f t="shared" si="13"/>
        <v>15.600000000000001</v>
      </c>
      <c r="N115">
        <v>16</v>
      </c>
    </row>
    <row r="116" spans="1:14" ht="12.75">
      <c r="A116" t="str">
        <f>VLOOKUP(B116,Inscritos!A:B,2,FALSE)</f>
        <v>João Gaspar da Silva Rodrigues</v>
      </c>
      <c r="B116">
        <v>50192</v>
      </c>
      <c r="C116">
        <v>14</v>
      </c>
      <c r="E116">
        <f>VLOOKUP(B116,prh!A:H,8,FALSE)</f>
        <v>12</v>
      </c>
      <c r="F116" t="e">
        <f>VLOOKUP(B116,'JCR Prat'!A:F,6,FALSE)</f>
        <v>#N/A</v>
      </c>
      <c r="G116">
        <f t="shared" si="12"/>
        <v>12</v>
      </c>
      <c r="H116">
        <f>IF(ISERROR(VLOOKUP(B116,'200785156'!B:B,1,FALSE)),0,1)</f>
        <v>1</v>
      </c>
      <c r="I116">
        <f>IF(ISERROR(VLOOKUP(B116,'200782134'!B:B,1,FALSE)),0,1)</f>
        <v>0</v>
      </c>
      <c r="J116">
        <f>IF(ISERROR(VLOOKUP(B116,'200753581'!B:B,1,FALSE)),0,1)</f>
        <v>0</v>
      </c>
      <c r="K116">
        <f t="shared" si="10"/>
        <v>1</v>
      </c>
      <c r="L116">
        <f t="shared" si="11"/>
        <v>0</v>
      </c>
      <c r="M116">
        <f t="shared" si="13"/>
        <v>13.200000000000001</v>
      </c>
      <c r="N116">
        <v>13</v>
      </c>
    </row>
    <row r="117" spans="1:14" ht="12.75">
      <c r="A117" t="str">
        <f>VLOOKUP(B117,Inscritos!A:B,2,FALSE)</f>
        <v>Nuno Diogo Neto Ferreira</v>
      </c>
      <c r="B117">
        <v>43550</v>
      </c>
      <c r="C117">
        <v>14</v>
      </c>
      <c r="E117">
        <f>VLOOKUP(B117,prh!A:H,8,FALSE)</f>
        <v>10</v>
      </c>
      <c r="F117" t="e">
        <f>VLOOKUP(B117,'JCR Prat'!A:F,6,FALSE)</f>
        <v>#N/A</v>
      </c>
      <c r="G117">
        <f t="shared" si="12"/>
        <v>10</v>
      </c>
      <c r="H117">
        <f>IF(ISERROR(VLOOKUP(B117,'200785156'!B:B,1,FALSE)),0,1)</f>
        <v>1</v>
      </c>
      <c r="I117">
        <f>IF(ISERROR(VLOOKUP(B117,'200782134'!B:B,1,FALSE)),0,1)</f>
        <v>0</v>
      </c>
      <c r="J117">
        <f>IF(ISERROR(VLOOKUP(B117,'200753581'!B:B,1,FALSE)),0,1)</f>
        <v>0</v>
      </c>
      <c r="K117">
        <f t="shared" si="10"/>
        <v>1</v>
      </c>
      <c r="L117">
        <f t="shared" si="11"/>
        <v>0</v>
      </c>
      <c r="M117">
        <f t="shared" si="13"/>
        <v>12.4</v>
      </c>
      <c r="N117">
        <v>13</v>
      </c>
    </row>
    <row r="118" spans="1:14" ht="12.75">
      <c r="A118" t="str">
        <f>VLOOKUP(B118,Inscritos!A:B,2,FALSE)</f>
        <v>César Miguel Vieira Martins</v>
      </c>
      <c r="B118">
        <v>33694</v>
      </c>
      <c r="C118">
        <v>15</v>
      </c>
      <c r="E118">
        <f>VLOOKUP(B118,prh!A:H,8,FALSE)</f>
        <v>15</v>
      </c>
      <c r="F118" t="e">
        <f>VLOOKUP(B118,'JCR Prat'!A:F,6,FALSE)</f>
        <v>#N/A</v>
      </c>
      <c r="G118">
        <f t="shared" si="12"/>
        <v>15</v>
      </c>
      <c r="H118">
        <f>IF(ISERROR(VLOOKUP(B118,'200785156'!B:B,1,FALSE)),0,1)</f>
        <v>1</v>
      </c>
      <c r="I118">
        <f>IF(ISERROR(VLOOKUP(B118,'200782134'!B:B,1,FALSE)),0,1)</f>
        <v>0</v>
      </c>
      <c r="J118">
        <f>IF(ISERROR(VLOOKUP(B118,'200753581'!B:B,1,FALSE)),0,1)</f>
        <v>0</v>
      </c>
      <c r="K118">
        <f t="shared" si="10"/>
        <v>1</v>
      </c>
      <c r="L118">
        <f t="shared" si="11"/>
        <v>0</v>
      </c>
      <c r="M118">
        <f t="shared" si="13"/>
        <v>15</v>
      </c>
      <c r="N118">
        <v>15</v>
      </c>
    </row>
    <row r="119" spans="1:14" ht="12.75">
      <c r="A119" t="str">
        <f>VLOOKUP(B119,Inscritos!A:B,2,FALSE)</f>
        <v>João Paulo da Fonte Fonseca</v>
      </c>
      <c r="B119">
        <v>47415</v>
      </c>
      <c r="C119">
        <v>15</v>
      </c>
      <c r="E119">
        <f>VLOOKUP(B119,prh!A:H,8,FALSE)</f>
        <v>19</v>
      </c>
      <c r="F119">
        <f>VLOOKUP(B119,'JCR Prat'!A:F,6,FALSE)</f>
        <v>19</v>
      </c>
      <c r="G119">
        <f t="shared" si="12"/>
        <v>19</v>
      </c>
      <c r="H119">
        <f>IF(ISERROR(VLOOKUP(B119,'200785156'!B:B,1,FALSE)),0,1)</f>
        <v>1</v>
      </c>
      <c r="I119">
        <f>IF(ISERROR(VLOOKUP(B119,'200782134'!B:B,1,FALSE)),0,1)</f>
        <v>0</v>
      </c>
      <c r="J119">
        <f>IF(ISERROR(VLOOKUP(B119,'200753581'!B:B,1,FALSE)),0,1)</f>
        <v>0</v>
      </c>
      <c r="K119">
        <f t="shared" si="10"/>
        <v>1</v>
      </c>
      <c r="L119">
        <f t="shared" si="11"/>
        <v>0</v>
      </c>
      <c r="M119">
        <f t="shared" si="13"/>
        <v>16.6</v>
      </c>
      <c r="N119">
        <v>17</v>
      </c>
    </row>
    <row r="120" spans="1:14" ht="12.75">
      <c r="A120" t="str">
        <f>VLOOKUP(B120,Inscritos!A:B,2,FALSE)</f>
        <v>Marco André Cálix Esteves Lopes</v>
      </c>
      <c r="B120">
        <v>50199</v>
      </c>
      <c r="C120">
        <v>15</v>
      </c>
      <c r="E120">
        <f>VLOOKUP(B120,prh!A:H,8,FALSE)</f>
        <v>19</v>
      </c>
      <c r="F120" t="e">
        <f>VLOOKUP(B120,'JCR Prat'!A:F,6,FALSE)</f>
        <v>#N/A</v>
      </c>
      <c r="G120">
        <f t="shared" si="12"/>
        <v>19</v>
      </c>
      <c r="H120">
        <f>IF(ISERROR(VLOOKUP(B120,'200785156'!B:B,1,FALSE)),0,1)</f>
        <v>1</v>
      </c>
      <c r="I120">
        <f>IF(ISERROR(VLOOKUP(B120,'200782134'!B:B,1,FALSE)),0,1)</f>
        <v>0</v>
      </c>
      <c r="J120">
        <f>IF(ISERROR(VLOOKUP(B120,'200753581'!B:B,1,FALSE)),0,1)</f>
        <v>0</v>
      </c>
      <c r="K120">
        <f t="shared" si="10"/>
        <v>1</v>
      </c>
      <c r="L120">
        <f t="shared" si="11"/>
        <v>0</v>
      </c>
      <c r="M120">
        <f t="shared" si="13"/>
        <v>16.6</v>
      </c>
      <c r="N120">
        <v>17</v>
      </c>
    </row>
    <row r="121" spans="1:14" ht="12.75">
      <c r="A121" t="str">
        <f>VLOOKUP(B121,Inscritos!A:B,2,FALSE)</f>
        <v>Paulo Alexandre Pinheiro da Silva</v>
      </c>
      <c r="B121">
        <v>50515</v>
      </c>
      <c r="C121">
        <v>18</v>
      </c>
      <c r="E121">
        <f>VLOOKUP(B121,prh!A:H,8,FALSE)</f>
        <v>15</v>
      </c>
      <c r="F121" t="e">
        <f>VLOOKUP(B121,'JCR Prat'!A:F,6,FALSE)</f>
        <v>#N/A</v>
      </c>
      <c r="G121">
        <f t="shared" si="12"/>
        <v>15</v>
      </c>
      <c r="H121">
        <f>IF(ISERROR(VLOOKUP(B121,'200785156'!B:B,1,FALSE)),0,1)</f>
        <v>1</v>
      </c>
      <c r="I121">
        <f>IF(ISERROR(VLOOKUP(B121,'200782134'!B:B,1,FALSE)),0,1)</f>
        <v>0</v>
      </c>
      <c r="J121">
        <f>IF(ISERROR(VLOOKUP(B121,'200753581'!B:B,1,FALSE)),0,1)</f>
        <v>0</v>
      </c>
      <c r="K121">
        <f t="shared" si="10"/>
        <v>1</v>
      </c>
      <c r="L121">
        <f t="shared" si="11"/>
        <v>0</v>
      </c>
      <c r="M121">
        <f t="shared" si="13"/>
        <v>16.799999999999997</v>
      </c>
      <c r="N121">
        <v>17</v>
      </c>
    </row>
    <row r="122" spans="8:12" ht="12.75">
      <c r="H122">
        <f>SUM(H2:H121)</f>
        <v>29</v>
      </c>
      <c r="I122">
        <f>SUM(I2:I121)</f>
        <v>52</v>
      </c>
      <c r="J122">
        <f>SUM(J2:J121)</f>
        <v>36</v>
      </c>
      <c r="K122">
        <f>SUM(K2:K121)</f>
        <v>117</v>
      </c>
      <c r="L122">
        <f>SUM(L2:L121)</f>
        <v>3</v>
      </c>
    </row>
  </sheetData>
  <printOptions gridLines="1"/>
  <pageMargins left="0.75" right="0.75" top="1" bottom="1" header="0.5" footer="0.5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6"/>
  <sheetViews>
    <sheetView workbookViewId="0" topLeftCell="A1">
      <pane ySplit="540" topLeftCell="BM48" activePane="bottomLeft" state="split"/>
      <selection pane="topLeft" activeCell="A143" sqref="A143:IV143"/>
      <selection pane="bottomLeft" activeCell="L94" sqref="L94"/>
    </sheetView>
  </sheetViews>
  <sheetFormatPr defaultColWidth="10.75390625" defaultRowHeight="12.75"/>
  <cols>
    <col min="1" max="1" width="10.625" style="0" customWidth="1"/>
    <col min="2" max="2" width="52.875" style="0" customWidth="1"/>
    <col min="3" max="3" width="4.00390625" style="13" customWidth="1"/>
    <col min="4" max="4" width="5.125" style="26" customWidth="1"/>
    <col min="5" max="5" width="7.125" style="0" customWidth="1"/>
    <col min="6" max="7" width="10.75390625" style="0" customWidth="1"/>
    <col min="8" max="8" width="7.875" style="14" customWidth="1"/>
    <col min="9" max="10" width="7.625" style="0" customWidth="1"/>
    <col min="11" max="11" width="7.875" style="14" customWidth="1"/>
    <col min="12" max="12" width="7.875" style="26" customWidth="1"/>
    <col min="13" max="13" width="8.625" style="15" customWidth="1"/>
    <col min="14" max="16384" width="11.00390625" style="0" customWidth="1"/>
  </cols>
  <sheetData>
    <row r="1" spans="1:13" ht="26.25" thickBot="1">
      <c r="A1" s="2" t="s">
        <v>342</v>
      </c>
      <c r="B1" s="3" t="s">
        <v>343</v>
      </c>
      <c r="C1" s="4" t="s">
        <v>509</v>
      </c>
      <c r="D1" s="4" t="s">
        <v>344</v>
      </c>
      <c r="E1" s="3" t="s">
        <v>345</v>
      </c>
      <c r="F1" s="3" t="s">
        <v>346</v>
      </c>
      <c r="G1" s="4" t="s">
        <v>347</v>
      </c>
      <c r="H1" s="5" t="s">
        <v>348</v>
      </c>
      <c r="I1" s="6" t="s">
        <v>349</v>
      </c>
      <c r="J1" s="6" t="s">
        <v>350</v>
      </c>
      <c r="K1" s="7" t="s">
        <v>351</v>
      </c>
      <c r="L1" s="8" t="s">
        <v>352</v>
      </c>
      <c r="M1" s="9" t="s">
        <v>353</v>
      </c>
    </row>
    <row r="2" spans="1:13" ht="12.75">
      <c r="A2" s="10">
        <v>7820</v>
      </c>
      <c r="B2" s="11" t="s">
        <v>603</v>
      </c>
      <c r="C2" s="12">
        <v>1</v>
      </c>
      <c r="D2" s="13"/>
      <c r="J2" t="e">
        <f>VLOOKUP(A2,'Época Recurso'!B:C,2,FALSE)</f>
        <v>#N/A</v>
      </c>
      <c r="K2" s="14" t="e">
        <f aca="true" t="shared" si="0" ref="K2:K18">MAX(I2:J2)</f>
        <v>#N/A</v>
      </c>
      <c r="L2" s="13" t="e">
        <f>K2*0.75+H2</f>
        <v>#N/A</v>
      </c>
      <c r="M2" s="15" t="e">
        <f>IF(AND(K2&gt;=7.5,L2&gt;=9.5),ROUND(L2,0),"REP")</f>
        <v>#N/A</v>
      </c>
    </row>
    <row r="3" spans="1:13" ht="12.75">
      <c r="A3" s="10">
        <v>17855</v>
      </c>
      <c r="B3" s="11" t="s">
        <v>703</v>
      </c>
      <c r="C3" s="12">
        <v>1</v>
      </c>
      <c r="D3" s="13"/>
      <c r="J3" t="e">
        <f>VLOOKUP(A3,'Época Recurso'!B:C,2,FALSE)</f>
        <v>#N/A</v>
      </c>
      <c r="K3" s="14" t="e">
        <f t="shared" si="0"/>
        <v>#N/A</v>
      </c>
      <c r="L3" s="13" t="e">
        <f>K3*0.75+H3</f>
        <v>#N/A</v>
      </c>
      <c r="M3" s="15" t="e">
        <f>IF(AND(K3&gt;=7.5,L3&gt;=9.5),ROUND(L3,0),"REP")</f>
        <v>#N/A</v>
      </c>
    </row>
    <row r="4" spans="1:13" ht="12.75">
      <c r="A4" s="10">
        <v>22721</v>
      </c>
      <c r="B4" s="11" t="s">
        <v>679</v>
      </c>
      <c r="C4" s="12">
        <v>1</v>
      </c>
      <c r="D4" s="13"/>
      <c r="J4" t="e">
        <f>VLOOKUP(A4,'Época Recurso'!B:C,2,FALSE)</f>
        <v>#N/A</v>
      </c>
      <c r="K4" s="14" t="e">
        <f t="shared" si="0"/>
        <v>#N/A</v>
      </c>
      <c r="L4" s="13" t="e">
        <f>K4*0.75+H4</f>
        <v>#N/A</v>
      </c>
      <c r="M4" s="15" t="e">
        <f>IF(AND(K4&gt;=7.5,L4&gt;=9.5),ROUND(L4,0),"REP")</f>
        <v>#N/A</v>
      </c>
    </row>
    <row r="5" spans="1:13" ht="12.75">
      <c r="A5" s="17">
        <v>25364</v>
      </c>
      <c r="B5" s="18" t="s">
        <v>432</v>
      </c>
      <c r="C5" s="19">
        <v>2</v>
      </c>
      <c r="D5" s="20">
        <v>98</v>
      </c>
      <c r="E5" s="21">
        <v>13</v>
      </c>
      <c r="H5" s="14">
        <v>16</v>
      </c>
      <c r="I5">
        <v>4</v>
      </c>
      <c r="J5">
        <f>VLOOKUP(A5,'Época Recurso'!B:C,2,FALSE)</f>
        <v>2</v>
      </c>
      <c r="K5" s="14">
        <f t="shared" si="0"/>
        <v>4</v>
      </c>
      <c r="L5" s="13">
        <f>0.6*K5+0.4*H5</f>
        <v>8.8</v>
      </c>
      <c r="M5" s="15" t="str">
        <f>IF(AND(H5&gt;=7.5,K5&gt;=7.5,L5&gt;=9.5),ROUND(L5,0),"REP")</f>
        <v>REP</v>
      </c>
    </row>
    <row r="6" spans="1:13" ht="12.75">
      <c r="A6" s="10">
        <v>26208</v>
      </c>
      <c r="B6" s="11" t="s">
        <v>812</v>
      </c>
      <c r="C6" s="12">
        <v>1</v>
      </c>
      <c r="D6" s="13"/>
      <c r="J6" t="e">
        <f>VLOOKUP(A6,'Época Recurso'!B:C,2,FALSE)</f>
        <v>#N/A</v>
      </c>
      <c r="K6" s="14" t="e">
        <f t="shared" si="0"/>
        <v>#N/A</v>
      </c>
      <c r="L6" s="13" t="e">
        <f>K6*0.75+H6</f>
        <v>#N/A</v>
      </c>
      <c r="M6" s="15" t="e">
        <f>IF(AND(K6&gt;=7.5,L6&gt;=9.5),ROUND(L6,0),"REP")</f>
        <v>#N/A</v>
      </c>
    </row>
    <row r="7" spans="1:13" ht="12.75">
      <c r="A7" s="10">
        <v>26697</v>
      </c>
      <c r="B7" s="11" t="s">
        <v>761</v>
      </c>
      <c r="C7" s="12">
        <v>1</v>
      </c>
      <c r="D7" s="13"/>
      <c r="J7" t="e">
        <f>VLOOKUP(A7,'Época Recurso'!B:C,2,FALSE)</f>
        <v>#N/A</v>
      </c>
      <c r="K7" s="14" t="e">
        <f t="shared" si="0"/>
        <v>#N/A</v>
      </c>
      <c r="L7" s="13" t="e">
        <f>K7*0.75+H7</f>
        <v>#N/A</v>
      </c>
      <c r="M7" s="15" t="e">
        <f>IF(AND(K7&gt;=7.5,L7&gt;=9.5),ROUND(L7,0),"REP")</f>
        <v>#N/A</v>
      </c>
    </row>
    <row r="8" spans="1:13" ht="12.75">
      <c r="A8" s="17">
        <v>28892</v>
      </c>
      <c r="B8" s="18" t="s">
        <v>488</v>
      </c>
      <c r="C8" s="19">
        <v>2</v>
      </c>
      <c r="D8" s="20"/>
      <c r="E8" s="21"/>
      <c r="J8" t="e">
        <f>VLOOKUP(A8,'Época Recurso'!B:C,2,FALSE)</f>
        <v>#N/A</v>
      </c>
      <c r="K8" s="14" t="e">
        <f t="shared" si="0"/>
        <v>#N/A</v>
      </c>
      <c r="L8" s="13" t="e">
        <f>0.6*K8+0.4*H8</f>
        <v>#N/A</v>
      </c>
      <c r="M8" s="15" t="e">
        <f>IF(AND(H8&gt;=7.5,K8&gt;=7.5,L8&gt;=9.5),ROUND(L8,0),"REP")</f>
        <v>#N/A</v>
      </c>
    </row>
    <row r="9" spans="1:13" ht="12.75">
      <c r="A9" s="10">
        <v>29011</v>
      </c>
      <c r="B9" s="11" t="s">
        <v>746</v>
      </c>
      <c r="C9" s="12">
        <v>1</v>
      </c>
      <c r="D9" s="13"/>
      <c r="J9" t="e">
        <f>VLOOKUP(A9,'Época Recurso'!B:C,2,FALSE)</f>
        <v>#N/A</v>
      </c>
      <c r="K9" s="14" t="e">
        <f t="shared" si="0"/>
        <v>#N/A</v>
      </c>
      <c r="L9" s="13" t="e">
        <f>K9*0.75+H9</f>
        <v>#N/A</v>
      </c>
      <c r="M9" s="15" t="e">
        <f>IF(AND(K9&gt;=7.5,L9&gt;=9.5),ROUND(L9,0),"REP")</f>
        <v>#N/A</v>
      </c>
    </row>
    <row r="10" spans="1:13" ht="12.75">
      <c r="A10" s="17">
        <v>29253</v>
      </c>
      <c r="B10" s="18" t="s">
        <v>391</v>
      </c>
      <c r="C10" s="48" t="s">
        <v>361</v>
      </c>
      <c r="D10" s="13">
        <v>42</v>
      </c>
      <c r="H10" s="14">
        <v>1.25</v>
      </c>
      <c r="J10">
        <f>VLOOKUP(A10,'Época Recurso'!B:C,2,FALSE)</f>
        <v>5</v>
      </c>
      <c r="K10" s="14">
        <f t="shared" si="0"/>
        <v>5</v>
      </c>
      <c r="L10" s="13">
        <f>K10*0.75+H10</f>
        <v>5</v>
      </c>
      <c r="M10" s="15" t="str">
        <f>IF(AND(K10&gt;=7.5,L10&gt;=9.5),ROUND(L10,0),"REP")</f>
        <v>REP</v>
      </c>
    </row>
    <row r="11" spans="1:13" ht="12.75">
      <c r="A11" s="10">
        <v>29631</v>
      </c>
      <c r="B11" s="11" t="s">
        <v>774</v>
      </c>
      <c r="C11" s="12">
        <v>1</v>
      </c>
      <c r="D11" s="13"/>
      <c r="J11" t="e">
        <f>VLOOKUP(A11,'Época Recurso'!B:C,2,FALSE)</f>
        <v>#N/A</v>
      </c>
      <c r="K11" s="14" t="e">
        <f t="shared" si="0"/>
        <v>#N/A</v>
      </c>
      <c r="L11" s="13" t="e">
        <f>K11*0.75+H11</f>
        <v>#N/A</v>
      </c>
      <c r="M11" s="15" t="e">
        <f>IF(AND(K11&gt;=7.5,L11&gt;=9.5),ROUND(L11,0),"REP")</f>
        <v>#N/A</v>
      </c>
    </row>
    <row r="12" spans="1:13" ht="12.75">
      <c r="A12" s="17">
        <v>30214</v>
      </c>
      <c r="B12" s="27" t="s">
        <v>369</v>
      </c>
      <c r="C12" s="48"/>
      <c r="D12" s="13">
        <v>111</v>
      </c>
      <c r="H12" s="14">
        <v>2.5</v>
      </c>
      <c r="I12">
        <v>6</v>
      </c>
      <c r="J12">
        <f>VLOOKUP(A12,'Época Recurso'!B:C,2,FALSE)</f>
        <v>5</v>
      </c>
      <c r="K12" s="14">
        <f t="shared" si="0"/>
        <v>6</v>
      </c>
      <c r="L12" s="13">
        <f>K12*0.75+H12</f>
        <v>7</v>
      </c>
      <c r="M12" s="15" t="str">
        <f>IF(AND(K12&gt;=7.5,L12&gt;=9.5),ROUND(L12,0),"REP")</f>
        <v>REP</v>
      </c>
    </row>
    <row r="13" spans="1:13" ht="12.75">
      <c r="A13" s="17">
        <v>30722</v>
      </c>
      <c r="B13" s="18" t="s">
        <v>629</v>
      </c>
      <c r="C13" s="19">
        <v>1</v>
      </c>
      <c r="D13" s="20"/>
      <c r="E13" s="21"/>
      <c r="J13" t="e">
        <f>VLOOKUP(A13,'Época Recurso'!B:C,2,FALSE)</f>
        <v>#N/A</v>
      </c>
      <c r="K13" s="14" t="e">
        <f t="shared" si="0"/>
        <v>#N/A</v>
      </c>
      <c r="L13" s="13" t="e">
        <f>0.6*K13+0.4*H13</f>
        <v>#N/A</v>
      </c>
      <c r="M13" s="15" t="e">
        <f>IF(AND(H13&gt;=7.5,K13&gt;=7.5,L13&gt;=9.5),ROUND(L13,0),"REP")</f>
        <v>#N/A</v>
      </c>
    </row>
    <row r="14" spans="1:13" ht="12.75">
      <c r="A14" s="17">
        <v>30755</v>
      </c>
      <c r="B14" s="18" t="s">
        <v>340</v>
      </c>
      <c r="C14" s="19">
        <v>1</v>
      </c>
      <c r="D14" s="20">
        <v>87</v>
      </c>
      <c r="E14" s="21">
        <v>10</v>
      </c>
      <c r="H14" s="14">
        <v>10</v>
      </c>
      <c r="J14" t="e">
        <f>VLOOKUP(A14,'Época Recurso'!B:C,2,FALSE)</f>
        <v>#N/A</v>
      </c>
      <c r="K14" s="14" t="e">
        <f t="shared" si="0"/>
        <v>#N/A</v>
      </c>
      <c r="L14" s="13" t="e">
        <f>0.6*K14+0.4*H14</f>
        <v>#N/A</v>
      </c>
      <c r="M14" s="15" t="e">
        <f>IF(AND(H14&gt;=7.5,K14&gt;=7.5,L14&gt;=9.5),ROUND(L14,0),"REP")</f>
        <v>#N/A</v>
      </c>
    </row>
    <row r="15" spans="1:12" ht="12.75">
      <c r="A15" s="10">
        <v>32608</v>
      </c>
      <c r="B15" s="18" t="s">
        <v>378</v>
      </c>
      <c r="C15" s="12"/>
      <c r="D15" s="13"/>
      <c r="I15">
        <v>2</v>
      </c>
      <c r="J15" t="e">
        <f>VLOOKUP(A15,'Época Recurso'!B:C,2,FALSE)</f>
        <v>#N/A</v>
      </c>
      <c r="K15" s="14" t="e">
        <f t="shared" si="0"/>
        <v>#N/A</v>
      </c>
      <c r="L15" s="13"/>
    </row>
    <row r="16" spans="1:13" ht="12.75">
      <c r="A16" s="10">
        <v>33082</v>
      </c>
      <c r="B16" s="11" t="s">
        <v>667</v>
      </c>
      <c r="C16" s="12">
        <v>1</v>
      </c>
      <c r="D16" s="13">
        <v>83</v>
      </c>
      <c r="H16" s="14">
        <v>2.5</v>
      </c>
      <c r="J16" t="e">
        <f>VLOOKUP(A16,'Época Recurso'!B:C,2,FALSE)</f>
        <v>#N/A</v>
      </c>
      <c r="K16" s="14" t="e">
        <f t="shared" si="0"/>
        <v>#N/A</v>
      </c>
      <c r="L16" s="13" t="e">
        <f>K16*0.75+H16</f>
        <v>#N/A</v>
      </c>
      <c r="M16" s="15" t="e">
        <f>IF(AND(K16&gt;=7.5,L16&gt;=9.5),ROUND(L16,0),"REP")</f>
        <v>#N/A</v>
      </c>
    </row>
    <row r="17" spans="1:13" ht="12.75">
      <c r="A17" s="17">
        <v>33694</v>
      </c>
      <c r="B17" s="18" t="s">
        <v>484</v>
      </c>
      <c r="C17" s="19">
        <v>2</v>
      </c>
      <c r="D17" s="20">
        <v>60</v>
      </c>
      <c r="E17" s="16">
        <v>16</v>
      </c>
      <c r="H17" s="14">
        <v>15</v>
      </c>
      <c r="I17">
        <v>7</v>
      </c>
      <c r="J17">
        <f>VLOOKUP(A17,'Época Recurso'!B:C,2,FALSE)</f>
        <v>15</v>
      </c>
      <c r="K17" s="14">
        <f t="shared" si="0"/>
        <v>15</v>
      </c>
      <c r="L17" s="13">
        <f>0.6*K17+0.4*H17</f>
        <v>15</v>
      </c>
      <c r="M17" s="15">
        <f>IF(AND(H17&gt;=7.5,K17&gt;=7.5,L17&gt;=9.5),ROUND(L17,0),"REP")</f>
        <v>15</v>
      </c>
    </row>
    <row r="18" spans="1:13" ht="12.75">
      <c r="A18" s="17">
        <v>33703</v>
      </c>
      <c r="B18" s="27" t="s">
        <v>635</v>
      </c>
      <c r="C18" s="48"/>
      <c r="D18" s="13">
        <v>116</v>
      </c>
      <c r="H18" s="14">
        <v>2</v>
      </c>
      <c r="I18">
        <v>4</v>
      </c>
      <c r="J18">
        <f>VLOOKUP(A18,'Época Recurso'!B:C,2,FALSE)</f>
        <v>2</v>
      </c>
      <c r="K18" s="14">
        <f t="shared" si="0"/>
        <v>4</v>
      </c>
      <c r="L18" s="13">
        <f>K18*0.75+H18</f>
        <v>5</v>
      </c>
      <c r="M18" s="15" t="str">
        <f>IF(AND(K18&gt;=7.5,L18&gt;=9.5),ROUND(L18,0),"REP")</f>
        <v>REP</v>
      </c>
    </row>
    <row r="19" spans="1:13" ht="12.75">
      <c r="A19" s="10">
        <v>35354</v>
      </c>
      <c r="B19" s="11" t="s">
        <v>379</v>
      </c>
      <c r="C19" s="12" t="s">
        <v>380</v>
      </c>
      <c r="D19" s="13"/>
      <c r="J19" t="e">
        <f>VLOOKUP(A19,'Época Recurso'!B:C,2,FALSE)</f>
        <v>#N/A</v>
      </c>
      <c r="L19" s="13"/>
      <c r="M19" s="15">
        <v>18</v>
      </c>
    </row>
    <row r="20" spans="1:13" ht="12.75">
      <c r="A20" s="10">
        <v>35365</v>
      </c>
      <c r="B20" s="11" t="s">
        <v>775</v>
      </c>
      <c r="C20" s="12">
        <v>1</v>
      </c>
      <c r="D20" s="13"/>
      <c r="I20">
        <v>0</v>
      </c>
      <c r="J20">
        <f>VLOOKUP(A20,'Época Recurso'!B:C,2,FALSE)</f>
        <v>1</v>
      </c>
      <c r="K20" s="14">
        <f aca="true" t="shared" si="1" ref="K20:K83">MAX(I20:J20)</f>
        <v>1</v>
      </c>
      <c r="L20" s="13">
        <f>K20*0.75+H20</f>
        <v>0.75</v>
      </c>
      <c r="M20" s="15" t="str">
        <f>IF(AND(K20&gt;=7.5,L20&gt;=9.5),ROUND(L20,0),"REP")</f>
        <v>REP</v>
      </c>
    </row>
    <row r="21" spans="1:13" ht="12.75">
      <c r="A21" s="10">
        <v>35366</v>
      </c>
      <c r="B21" s="11" t="s">
        <v>677</v>
      </c>
      <c r="C21" s="12">
        <v>1</v>
      </c>
      <c r="D21" s="13">
        <v>83</v>
      </c>
      <c r="H21" s="14">
        <v>5.5</v>
      </c>
      <c r="I21">
        <v>6</v>
      </c>
      <c r="J21" t="e">
        <f>VLOOKUP(A21,'Época Recurso'!B:C,2,FALSE)</f>
        <v>#N/A</v>
      </c>
      <c r="K21" s="14" t="e">
        <f t="shared" si="1"/>
        <v>#N/A</v>
      </c>
      <c r="L21" s="13" t="e">
        <f>K21*0.75+H21</f>
        <v>#N/A</v>
      </c>
      <c r="M21" s="15" t="e">
        <f>IF(AND(K21&gt;=7.5,L21&gt;=9.5),ROUND(L21,0),"REP")</f>
        <v>#N/A</v>
      </c>
    </row>
    <row r="22" spans="1:13" ht="12.75">
      <c r="A22" s="17">
        <v>35804</v>
      </c>
      <c r="B22" s="18" t="s">
        <v>475</v>
      </c>
      <c r="C22" s="19">
        <v>2</v>
      </c>
      <c r="D22" s="20"/>
      <c r="E22" s="21"/>
      <c r="J22" t="e">
        <f>VLOOKUP(A22,'Época Recurso'!B:C,2,FALSE)</f>
        <v>#N/A</v>
      </c>
      <c r="K22" s="14" t="e">
        <f t="shared" si="1"/>
        <v>#N/A</v>
      </c>
      <c r="L22" s="13" t="e">
        <f>0.6*K22+0.4*H22</f>
        <v>#N/A</v>
      </c>
      <c r="M22" s="15" t="e">
        <f>IF(AND(H22&gt;=7.5,K22&gt;=7.5,L22&gt;=9.5),ROUND(L22,0),"REP")</f>
        <v>#N/A</v>
      </c>
    </row>
    <row r="23" spans="1:13" ht="12.75">
      <c r="A23" s="17">
        <v>35820</v>
      </c>
      <c r="B23" s="18" t="s">
        <v>627</v>
      </c>
      <c r="C23" s="19">
        <v>1</v>
      </c>
      <c r="D23" s="20">
        <v>56</v>
      </c>
      <c r="E23" s="21">
        <v>7</v>
      </c>
      <c r="H23" s="14">
        <v>0</v>
      </c>
      <c r="J23" t="e">
        <f>VLOOKUP(A23,'Época Recurso'!B:C,2,FALSE)</f>
        <v>#N/A</v>
      </c>
      <c r="K23" s="14" t="e">
        <f t="shared" si="1"/>
        <v>#N/A</v>
      </c>
      <c r="L23" s="13" t="e">
        <f>0.6*K23+0.4*H23</f>
        <v>#N/A</v>
      </c>
      <c r="M23" s="15" t="e">
        <f>IF(AND(H23&gt;=7.5,K23&gt;=7.5,L23&gt;=9.5),ROUND(L23,0),"REP")</f>
        <v>#N/A</v>
      </c>
    </row>
    <row r="24" spans="1:13" ht="12.75">
      <c r="A24" s="17">
        <v>35830</v>
      </c>
      <c r="B24" s="18" t="s">
        <v>526</v>
      </c>
      <c r="C24" s="19">
        <v>3</v>
      </c>
      <c r="D24" s="20">
        <v>60</v>
      </c>
      <c r="E24" s="16">
        <v>16</v>
      </c>
      <c r="H24" s="14">
        <v>15</v>
      </c>
      <c r="I24">
        <v>11</v>
      </c>
      <c r="J24" t="e">
        <f>VLOOKUP(A24,'Época Recurso'!B:C,2,FALSE)</f>
        <v>#N/A</v>
      </c>
      <c r="K24" s="14" t="e">
        <f t="shared" si="1"/>
        <v>#N/A</v>
      </c>
      <c r="L24" s="13" t="e">
        <f>0.6*K24+0.4*H24</f>
        <v>#N/A</v>
      </c>
      <c r="M24" s="15" t="e">
        <f>IF(AND(H24&gt;=7.5,K24&gt;=7.5,L24&gt;=9.5),ROUND(L24,0),"REP")</f>
        <v>#N/A</v>
      </c>
    </row>
    <row r="25" spans="1:13" ht="12.75">
      <c r="A25" s="17">
        <v>35842</v>
      </c>
      <c r="B25" s="18" t="s">
        <v>438</v>
      </c>
      <c r="C25" s="19">
        <v>2</v>
      </c>
      <c r="D25" s="20">
        <v>87</v>
      </c>
      <c r="E25" s="21">
        <v>10</v>
      </c>
      <c r="H25" s="14">
        <v>10</v>
      </c>
      <c r="I25">
        <v>3</v>
      </c>
      <c r="J25">
        <f>VLOOKUP(A25,'Época Recurso'!B:C,2,FALSE)</f>
        <v>6</v>
      </c>
      <c r="K25" s="14">
        <f t="shared" si="1"/>
        <v>6</v>
      </c>
      <c r="L25" s="13">
        <f>0.6*K25+0.4*H25</f>
        <v>7.6</v>
      </c>
      <c r="M25" s="15" t="str">
        <f>IF(AND(H25&gt;=7.5,K25&gt;=7.5,L25&gt;=9.5),ROUND(L25,0),"REP")</f>
        <v>REP</v>
      </c>
    </row>
    <row r="26" spans="1:13" ht="12.75">
      <c r="A26" s="10">
        <v>36864</v>
      </c>
      <c r="B26" s="11" t="s">
        <v>750</v>
      </c>
      <c r="C26" s="12">
        <v>1</v>
      </c>
      <c r="D26" s="13"/>
      <c r="J26" t="e">
        <f>VLOOKUP(A26,'Época Recurso'!B:C,2,FALSE)</f>
        <v>#N/A</v>
      </c>
      <c r="K26" s="14" t="e">
        <f t="shared" si="1"/>
        <v>#N/A</v>
      </c>
      <c r="L26" s="13" t="e">
        <f>K26*0.75+H26</f>
        <v>#N/A</v>
      </c>
      <c r="M26" s="15" t="e">
        <f>IF(AND(K26&gt;=7.5,L26&gt;=9.5),ROUND(L26,0),"REP")</f>
        <v>#N/A</v>
      </c>
    </row>
    <row r="27" spans="1:13" ht="12.75">
      <c r="A27" s="17">
        <v>38055</v>
      </c>
      <c r="B27" s="27" t="s">
        <v>577</v>
      </c>
      <c r="C27" s="48"/>
      <c r="D27" s="13">
        <v>8</v>
      </c>
      <c r="H27" s="14">
        <v>0</v>
      </c>
      <c r="I27">
        <v>11</v>
      </c>
      <c r="J27">
        <f>VLOOKUP(A27,'Época Recurso'!B:C,2,FALSE)</f>
        <v>15.7</v>
      </c>
      <c r="K27" s="14">
        <f t="shared" si="1"/>
        <v>15.7</v>
      </c>
      <c r="L27" s="13">
        <f>K27*0.75+H27</f>
        <v>11.774999999999999</v>
      </c>
      <c r="M27" s="15">
        <f>IF(AND(K27&gt;=7.5,L27&gt;=9.5),ROUND(L27,0),"REP")</f>
        <v>12</v>
      </c>
    </row>
    <row r="28" spans="1:13" ht="12.75">
      <c r="A28" s="17">
        <v>38134</v>
      </c>
      <c r="B28" s="27" t="s">
        <v>356</v>
      </c>
      <c r="C28" s="48"/>
      <c r="D28" s="13">
        <v>111</v>
      </c>
      <c r="H28" s="14">
        <v>2.5</v>
      </c>
      <c r="I28">
        <v>9.5</v>
      </c>
      <c r="J28" t="e">
        <f>VLOOKUP(A28,'Época Recurso'!B:C,2,FALSE)</f>
        <v>#N/A</v>
      </c>
      <c r="K28" s="14" t="e">
        <f t="shared" si="1"/>
        <v>#N/A</v>
      </c>
      <c r="L28" s="13" t="e">
        <f>K28*0.75+H28</f>
        <v>#N/A</v>
      </c>
      <c r="M28" s="15" t="e">
        <f>IF(AND(K28&gt;=7.5,L28&gt;=9.5),ROUND(L28,0),"REP")</f>
        <v>#N/A</v>
      </c>
    </row>
    <row r="29" spans="1:12" ht="12.75">
      <c r="A29" s="10">
        <v>38172</v>
      </c>
      <c r="B29" s="11" t="s">
        <v>373</v>
      </c>
      <c r="C29" s="12"/>
      <c r="D29" s="13"/>
      <c r="I29">
        <v>6</v>
      </c>
      <c r="J29">
        <f>VLOOKUP(A29,'Época Recurso'!B:C,2,FALSE)</f>
        <v>2</v>
      </c>
      <c r="K29" s="14">
        <f t="shared" si="1"/>
        <v>6</v>
      </c>
      <c r="L29" s="13"/>
    </row>
    <row r="30" spans="1:13" ht="12.75">
      <c r="A30" s="17">
        <v>38196</v>
      </c>
      <c r="B30" s="27" t="s">
        <v>365</v>
      </c>
      <c r="C30" s="48"/>
      <c r="D30" s="13">
        <v>111</v>
      </c>
      <c r="H30" s="14">
        <v>2.5</v>
      </c>
      <c r="J30" t="e">
        <f>VLOOKUP(A30,'Época Recurso'!B:C,2,FALSE)</f>
        <v>#N/A</v>
      </c>
      <c r="K30" s="14" t="e">
        <f t="shared" si="1"/>
        <v>#N/A</v>
      </c>
      <c r="L30" s="13" t="e">
        <f>K30*0.75+H30</f>
        <v>#N/A</v>
      </c>
      <c r="M30" s="15" t="e">
        <f>IF(AND(K30&gt;=7.5,L30&gt;=9.5),ROUND(L30,0),"REP")</f>
        <v>#N/A</v>
      </c>
    </row>
    <row r="31" spans="1:12" ht="12.75">
      <c r="A31" s="10">
        <v>38198</v>
      </c>
      <c r="B31" s="11" t="s">
        <v>364</v>
      </c>
      <c r="C31" s="12"/>
      <c r="D31" s="13"/>
      <c r="I31">
        <v>2</v>
      </c>
      <c r="J31">
        <f>VLOOKUP(A31,'Época Recurso'!B:C,2,FALSE)</f>
        <v>5</v>
      </c>
      <c r="K31" s="14">
        <f t="shared" si="1"/>
        <v>5</v>
      </c>
      <c r="L31" s="13"/>
    </row>
    <row r="32" spans="1:13" ht="12.75">
      <c r="A32" s="17">
        <v>38202</v>
      </c>
      <c r="B32" s="27" t="s">
        <v>632</v>
      </c>
      <c r="C32" s="48"/>
      <c r="D32" s="13">
        <v>116</v>
      </c>
      <c r="H32" s="14">
        <v>2</v>
      </c>
      <c r="J32" t="e">
        <f>VLOOKUP(A32,'Época Recurso'!B:C,2,FALSE)</f>
        <v>#N/A</v>
      </c>
      <c r="K32" s="14" t="e">
        <f t="shared" si="1"/>
        <v>#N/A</v>
      </c>
      <c r="L32" s="13" t="e">
        <f>K32*0.75+H32</f>
        <v>#N/A</v>
      </c>
      <c r="M32" s="15" t="e">
        <f>IF(AND(K32&gt;=7.5,L32&gt;=9.5),ROUND(L32,0),"REP")</f>
        <v>#N/A</v>
      </c>
    </row>
    <row r="33" spans="1:13" ht="12.75">
      <c r="A33" s="10">
        <v>38223</v>
      </c>
      <c r="B33" s="11" t="s">
        <v>736</v>
      </c>
      <c r="C33" s="12">
        <v>1</v>
      </c>
      <c r="D33" s="13">
        <v>59</v>
      </c>
      <c r="H33" s="14">
        <v>2.5</v>
      </c>
      <c r="I33">
        <v>15</v>
      </c>
      <c r="J33" t="e">
        <f>VLOOKUP(A33,'Época Recurso'!B:C,2,FALSE)</f>
        <v>#N/A</v>
      </c>
      <c r="K33" s="14" t="e">
        <f t="shared" si="1"/>
        <v>#N/A</v>
      </c>
      <c r="L33" s="13" t="e">
        <f>K33*0.75+H33</f>
        <v>#N/A</v>
      </c>
      <c r="M33" s="15" t="e">
        <f>IF(AND(K33&gt;=7.5,L33&gt;=9.5),ROUND(L33,0),"REP")</f>
        <v>#N/A</v>
      </c>
    </row>
    <row r="34" spans="1:13" ht="12.75">
      <c r="A34" s="10">
        <v>38248</v>
      </c>
      <c r="B34" s="11" t="s">
        <v>704</v>
      </c>
      <c r="C34" s="12">
        <v>1</v>
      </c>
      <c r="D34" s="13"/>
      <c r="J34" t="e">
        <f>VLOOKUP(A34,'Época Recurso'!B:C,2,FALSE)</f>
        <v>#N/A</v>
      </c>
      <c r="K34" s="14" t="e">
        <f t="shared" si="1"/>
        <v>#N/A</v>
      </c>
      <c r="L34" s="13" t="e">
        <f>K34*0.75+H34</f>
        <v>#N/A</v>
      </c>
      <c r="M34" s="15" t="e">
        <f>IF(AND(K34&gt;=7.5,L34&gt;=9.5),ROUND(L34,0),"REP")</f>
        <v>#N/A</v>
      </c>
    </row>
    <row r="35" spans="1:13" ht="12.75">
      <c r="A35" s="10">
        <v>38576</v>
      </c>
      <c r="B35" s="11" t="s">
        <v>599</v>
      </c>
      <c r="C35" s="12">
        <v>1</v>
      </c>
      <c r="D35" s="13"/>
      <c r="J35" t="e">
        <f>VLOOKUP(A35,'Época Recurso'!B:C,2,FALSE)</f>
        <v>#N/A</v>
      </c>
      <c r="K35" s="14" t="e">
        <f t="shared" si="1"/>
        <v>#N/A</v>
      </c>
      <c r="L35" s="13" t="e">
        <f>K35*0.75+H35</f>
        <v>#N/A</v>
      </c>
      <c r="M35" s="15" t="e">
        <f>IF(AND(K35&gt;=7.5,L35&gt;=9.5),ROUND(L35,0),"REP")</f>
        <v>#N/A</v>
      </c>
    </row>
    <row r="36" spans="1:13" ht="12.75">
      <c r="A36" s="17">
        <v>38603</v>
      </c>
      <c r="B36" s="18" t="s">
        <v>476</v>
      </c>
      <c r="C36" s="19">
        <v>1</v>
      </c>
      <c r="D36" s="20">
        <v>110</v>
      </c>
      <c r="E36" s="21">
        <v>13</v>
      </c>
      <c r="H36" s="14">
        <v>0</v>
      </c>
      <c r="J36" t="e">
        <f>VLOOKUP(A36,'Época Recurso'!B:C,2,FALSE)</f>
        <v>#N/A</v>
      </c>
      <c r="K36" s="14" t="e">
        <f t="shared" si="1"/>
        <v>#N/A</v>
      </c>
      <c r="L36" s="13" t="e">
        <f>0.6*K36+0.4*H36</f>
        <v>#N/A</v>
      </c>
      <c r="M36" s="15" t="e">
        <f>IF(AND(H36&gt;=7.5,K36&gt;=7.5,L36&gt;=9.5),ROUND(L36,0),"REP")</f>
        <v>#N/A</v>
      </c>
    </row>
    <row r="37" spans="1:13" ht="12.75">
      <c r="A37" s="10">
        <v>39293</v>
      </c>
      <c r="B37" s="11" t="s">
        <v>318</v>
      </c>
      <c r="C37" s="12">
        <v>2</v>
      </c>
      <c r="D37" s="13"/>
      <c r="J37" t="e">
        <f>VLOOKUP(A37,'Época Recurso'!B:C,2,FALSE)</f>
        <v>#N/A</v>
      </c>
      <c r="K37" s="14" t="e">
        <f t="shared" si="1"/>
        <v>#N/A</v>
      </c>
      <c r="L37" s="13" t="e">
        <f>0.6*K37+0.4*H37</f>
        <v>#N/A</v>
      </c>
      <c r="M37" s="15" t="e">
        <f>IF(AND(H37&gt;=7.5,K37&gt;=7.5,L37&gt;=9.5),ROUND(L37,0),"REP")</f>
        <v>#N/A</v>
      </c>
    </row>
    <row r="38" spans="1:13" ht="12.75">
      <c r="A38" s="10">
        <v>39407</v>
      </c>
      <c r="B38" s="11" t="s">
        <v>542</v>
      </c>
      <c r="C38" s="12">
        <v>1</v>
      </c>
      <c r="D38" s="13"/>
      <c r="J38" t="e">
        <f>VLOOKUP(A38,'Época Recurso'!B:C,2,FALSE)</f>
        <v>#N/A</v>
      </c>
      <c r="K38" s="14" t="e">
        <f t="shared" si="1"/>
        <v>#N/A</v>
      </c>
      <c r="L38" s="13" t="e">
        <f>K38*0.75+H38</f>
        <v>#N/A</v>
      </c>
      <c r="M38" s="15" t="e">
        <f aca="true" t="shared" si="2" ref="M38:M46">IF(AND(K38&gt;=7.5,L38&gt;=9.5),ROUND(L38,0),"REP")</f>
        <v>#N/A</v>
      </c>
    </row>
    <row r="39" spans="1:13" ht="12.75">
      <c r="A39" s="17">
        <v>39503</v>
      </c>
      <c r="B39" s="27" t="s">
        <v>745</v>
      </c>
      <c r="C39" s="48"/>
      <c r="D39" s="13">
        <v>83</v>
      </c>
      <c r="H39" s="14">
        <v>2.5</v>
      </c>
      <c r="I39">
        <v>5</v>
      </c>
      <c r="J39">
        <f>VLOOKUP(A39,'Época Recurso'!B:C,2,FALSE)</f>
        <v>6</v>
      </c>
      <c r="K39" s="14">
        <f t="shared" si="1"/>
        <v>6</v>
      </c>
      <c r="L39" s="13">
        <f>K39*0.75+H39</f>
        <v>7</v>
      </c>
      <c r="M39" s="15" t="str">
        <f t="shared" si="2"/>
        <v>REP</v>
      </c>
    </row>
    <row r="40" spans="1:13" ht="12.75">
      <c r="A40" s="17">
        <v>39509</v>
      </c>
      <c r="B40" s="27" t="s">
        <v>387</v>
      </c>
      <c r="C40" s="48"/>
      <c r="D40" s="13">
        <v>59</v>
      </c>
      <c r="H40" s="14">
        <v>2.5</v>
      </c>
      <c r="J40" t="e">
        <f>VLOOKUP(A40,'Época Recurso'!B:C,2,FALSE)</f>
        <v>#N/A</v>
      </c>
      <c r="K40" s="14" t="e">
        <f t="shared" si="1"/>
        <v>#N/A</v>
      </c>
      <c r="L40" s="13" t="e">
        <f>K40*0.75+H40</f>
        <v>#N/A</v>
      </c>
      <c r="M40" s="15" t="e">
        <f t="shared" si="2"/>
        <v>#N/A</v>
      </c>
    </row>
    <row r="41" spans="1:13" ht="25.5">
      <c r="A41" s="10">
        <v>40604</v>
      </c>
      <c r="B41" s="11" t="s">
        <v>372</v>
      </c>
      <c r="C41" s="12" t="s">
        <v>354</v>
      </c>
      <c r="D41" s="13"/>
      <c r="H41" s="14">
        <v>10</v>
      </c>
      <c r="I41">
        <v>1</v>
      </c>
      <c r="J41">
        <f>VLOOKUP(A41,'Época Recurso'!B:C,2,FALSE)</f>
        <v>5</v>
      </c>
      <c r="K41" s="14">
        <f t="shared" si="1"/>
        <v>5</v>
      </c>
      <c r="L41" s="13">
        <f>K41*0.75+H41*0.25</f>
        <v>6.25</v>
      </c>
      <c r="M41" s="15" t="str">
        <f t="shared" si="2"/>
        <v>REP</v>
      </c>
    </row>
    <row r="42" spans="1:13" ht="12.75">
      <c r="A42" s="10">
        <v>40610</v>
      </c>
      <c r="B42" s="11" t="s">
        <v>737</v>
      </c>
      <c r="C42" s="12">
        <v>1</v>
      </c>
      <c r="D42" s="13"/>
      <c r="J42" t="e">
        <f>VLOOKUP(A42,'Época Recurso'!B:C,2,FALSE)</f>
        <v>#N/A</v>
      </c>
      <c r="K42" s="14" t="e">
        <f t="shared" si="1"/>
        <v>#N/A</v>
      </c>
      <c r="L42" s="13" t="e">
        <f>K42*0.75+H42</f>
        <v>#N/A</v>
      </c>
      <c r="M42" s="15" t="e">
        <f t="shared" si="2"/>
        <v>#N/A</v>
      </c>
    </row>
    <row r="43" spans="1:13" ht="25.5">
      <c r="A43" s="10">
        <v>40613</v>
      </c>
      <c r="B43" s="27" t="s">
        <v>383</v>
      </c>
      <c r="C43" s="12" t="s">
        <v>354</v>
      </c>
      <c r="D43" s="13"/>
      <c r="H43" s="14">
        <v>16</v>
      </c>
      <c r="I43">
        <v>6</v>
      </c>
      <c r="J43">
        <f>VLOOKUP(A43,'Época Recurso'!B:C,2,FALSE)</f>
        <v>11</v>
      </c>
      <c r="K43" s="14">
        <f t="shared" si="1"/>
        <v>11</v>
      </c>
      <c r="L43" s="13">
        <f>K43*0.75+H43*0.25</f>
        <v>12.25</v>
      </c>
      <c r="M43" s="15">
        <f t="shared" si="2"/>
        <v>12</v>
      </c>
    </row>
    <row r="44" spans="1:13" ht="25.5">
      <c r="A44" s="10">
        <v>40623</v>
      </c>
      <c r="B44" s="11" t="s">
        <v>562</v>
      </c>
      <c r="C44" s="12" t="s">
        <v>354</v>
      </c>
      <c r="D44" s="13"/>
      <c r="H44" s="14">
        <v>13</v>
      </c>
      <c r="I44">
        <v>10</v>
      </c>
      <c r="J44" t="e">
        <f>VLOOKUP(A44,'Época Recurso'!B:C,2,FALSE)</f>
        <v>#N/A</v>
      </c>
      <c r="K44" s="14" t="e">
        <f t="shared" si="1"/>
        <v>#N/A</v>
      </c>
      <c r="L44" s="13" t="e">
        <f>K44*0.75+H44*0.25</f>
        <v>#N/A</v>
      </c>
      <c r="M44" s="15" t="e">
        <f t="shared" si="2"/>
        <v>#N/A</v>
      </c>
    </row>
    <row r="45" spans="1:13" ht="12.75">
      <c r="A45" s="10">
        <v>40633</v>
      </c>
      <c r="B45" s="11" t="s">
        <v>647</v>
      </c>
      <c r="C45" s="12">
        <v>1</v>
      </c>
      <c r="D45" s="13">
        <v>59</v>
      </c>
      <c r="H45" s="14">
        <v>2.5</v>
      </c>
      <c r="I45">
        <v>4</v>
      </c>
      <c r="J45">
        <f>VLOOKUP(A45,'Época Recurso'!B:C,2,FALSE)</f>
        <v>6</v>
      </c>
      <c r="K45" s="14">
        <f t="shared" si="1"/>
        <v>6</v>
      </c>
      <c r="L45" s="13">
        <f>K45*0.75+H45</f>
        <v>7</v>
      </c>
      <c r="M45" s="15" t="str">
        <f t="shared" si="2"/>
        <v>REP</v>
      </c>
    </row>
    <row r="46" spans="1:13" ht="12.75">
      <c r="A46" s="10">
        <v>40672</v>
      </c>
      <c r="B46" s="11" t="s">
        <v>699</v>
      </c>
      <c r="C46" s="12">
        <v>1</v>
      </c>
      <c r="D46" s="13"/>
      <c r="J46" t="e">
        <f>VLOOKUP(A46,'Época Recurso'!B:C,2,FALSE)</f>
        <v>#N/A</v>
      </c>
      <c r="K46" s="14" t="e">
        <f t="shared" si="1"/>
        <v>#N/A</v>
      </c>
      <c r="L46" s="13" t="e">
        <f>K46*0.75+H46</f>
        <v>#N/A</v>
      </c>
      <c r="M46" s="15" t="e">
        <f t="shared" si="2"/>
        <v>#N/A</v>
      </c>
    </row>
    <row r="47" spans="1:13" ht="12.75">
      <c r="A47" s="17">
        <v>40995</v>
      </c>
      <c r="B47" s="18" t="s">
        <v>430</v>
      </c>
      <c r="C47" s="19">
        <v>1</v>
      </c>
      <c r="D47" s="20"/>
      <c r="E47" s="21"/>
      <c r="J47" t="e">
        <f>VLOOKUP(A47,'Época Recurso'!B:C,2,FALSE)</f>
        <v>#N/A</v>
      </c>
      <c r="K47" s="14" t="e">
        <f t="shared" si="1"/>
        <v>#N/A</v>
      </c>
      <c r="L47" s="13" t="e">
        <f>0.6*K47+0.4*H47</f>
        <v>#N/A</v>
      </c>
      <c r="M47" s="15" t="e">
        <f>IF(AND(H47&gt;=7.5,K47&gt;=7.5,L47&gt;=9.5),ROUND(L47,0),"REP")</f>
        <v>#N/A</v>
      </c>
    </row>
    <row r="48" spans="1:13" ht="12.75">
      <c r="A48" s="17">
        <v>41004</v>
      </c>
      <c r="B48" s="18" t="s">
        <v>480</v>
      </c>
      <c r="C48" s="19">
        <v>1</v>
      </c>
      <c r="D48" s="20">
        <v>11</v>
      </c>
      <c r="E48" s="21">
        <v>0</v>
      </c>
      <c r="H48" s="14">
        <v>13</v>
      </c>
      <c r="I48">
        <v>5</v>
      </c>
      <c r="J48" t="e">
        <f>VLOOKUP(A48,'Época Recurso'!B:C,2,FALSE)</f>
        <v>#N/A</v>
      </c>
      <c r="K48" s="14" t="e">
        <f t="shared" si="1"/>
        <v>#N/A</v>
      </c>
      <c r="L48" s="13" t="e">
        <f>0.6*K48+0.4*H48</f>
        <v>#N/A</v>
      </c>
      <c r="M48" s="15" t="e">
        <f>IF(AND(H48&gt;=7.5,K48&gt;=7.5,L48&gt;=9.5),ROUND(L48,0),"REP")</f>
        <v>#N/A</v>
      </c>
    </row>
    <row r="49" spans="1:13" ht="12.75">
      <c r="A49" s="17">
        <v>41005</v>
      </c>
      <c r="B49" s="18" t="s">
        <v>437</v>
      </c>
      <c r="C49" s="19">
        <v>2</v>
      </c>
      <c r="D49" s="20"/>
      <c r="E49" s="21"/>
      <c r="J49" t="e">
        <f>VLOOKUP(A49,'Época Recurso'!B:C,2,FALSE)</f>
        <v>#N/A</v>
      </c>
      <c r="K49" s="14" t="e">
        <f t="shared" si="1"/>
        <v>#N/A</v>
      </c>
      <c r="L49" s="13" t="e">
        <f>0.6*K49+0.4*H49</f>
        <v>#N/A</v>
      </c>
      <c r="M49" s="15" t="e">
        <f>IF(AND(H49&gt;=7.5,K49&gt;=7.5,L49&gt;=9.5),ROUND(L49,0),"REP")</f>
        <v>#N/A</v>
      </c>
    </row>
    <row r="50" spans="1:13" ht="12.75">
      <c r="A50" s="17">
        <v>41019</v>
      </c>
      <c r="B50" s="18" t="s">
        <v>419</v>
      </c>
      <c r="C50" s="19">
        <v>2</v>
      </c>
      <c r="D50" s="20"/>
      <c r="E50" s="21"/>
      <c r="J50" t="e">
        <f>VLOOKUP(A50,'Época Recurso'!B:C,2,FALSE)</f>
        <v>#N/A</v>
      </c>
      <c r="K50" s="14" t="e">
        <f t="shared" si="1"/>
        <v>#N/A</v>
      </c>
      <c r="L50" s="13" t="e">
        <f>0.6*K50+0.4*H50</f>
        <v>#N/A</v>
      </c>
      <c r="M50" s="15" t="e">
        <f>IF(AND(H50&gt;=7.5,K50&gt;=7.5,L50&gt;=9.5),ROUND(L50,0),"REP")</f>
        <v>#N/A</v>
      </c>
    </row>
    <row r="51" spans="1:13" ht="12.75">
      <c r="A51" s="17">
        <v>41052</v>
      </c>
      <c r="B51" s="11" t="s">
        <v>399</v>
      </c>
      <c r="C51" s="48" t="s">
        <v>354</v>
      </c>
      <c r="D51" s="13"/>
      <c r="H51" s="14">
        <v>16</v>
      </c>
      <c r="I51">
        <v>9.5</v>
      </c>
      <c r="J51" t="e">
        <f>VLOOKUP(A51,'Época Recurso'!B:C,2,FALSE)</f>
        <v>#N/A</v>
      </c>
      <c r="K51" s="14" t="e">
        <f t="shared" si="1"/>
        <v>#N/A</v>
      </c>
      <c r="L51" s="13" t="e">
        <f>K51*0.75+H51*0.25</f>
        <v>#N/A</v>
      </c>
      <c r="M51" s="15" t="e">
        <f>IF(AND(K51&gt;=7.5,L51&gt;=9.5),ROUND(L51,0),"REP")</f>
        <v>#N/A</v>
      </c>
    </row>
    <row r="52" spans="1:13" ht="12.75">
      <c r="A52" s="17">
        <v>41053</v>
      </c>
      <c r="B52" s="18" t="s">
        <v>331</v>
      </c>
      <c r="C52" s="19">
        <v>1</v>
      </c>
      <c r="D52" s="20">
        <v>11</v>
      </c>
      <c r="E52" s="21">
        <v>13</v>
      </c>
      <c r="H52" s="14">
        <v>13</v>
      </c>
      <c r="I52">
        <v>9</v>
      </c>
      <c r="J52" t="e">
        <f>VLOOKUP(A52,'Época Recurso'!B:C,2,FALSE)</f>
        <v>#N/A</v>
      </c>
      <c r="K52" s="14" t="e">
        <f t="shared" si="1"/>
        <v>#N/A</v>
      </c>
      <c r="L52" s="13" t="e">
        <f>0.6*K52+0.4*H52</f>
        <v>#N/A</v>
      </c>
      <c r="M52" s="15" t="e">
        <f>IF(AND(H52&gt;=7.5,K52&gt;=7.5,L52&gt;=9.5),ROUND(L52,0),"REP")</f>
        <v>#N/A</v>
      </c>
    </row>
    <row r="53" spans="1:13" ht="12.75">
      <c r="A53" s="17">
        <v>41705</v>
      </c>
      <c r="B53" s="18" t="s">
        <v>338</v>
      </c>
      <c r="C53" s="19">
        <v>3</v>
      </c>
      <c r="D53" s="20">
        <v>43</v>
      </c>
      <c r="E53" s="16">
        <v>17</v>
      </c>
      <c r="H53" s="14">
        <v>14</v>
      </c>
      <c r="J53" t="e">
        <f>VLOOKUP(A53,'Época Recurso'!B:C,2,FALSE)</f>
        <v>#N/A</v>
      </c>
      <c r="K53" s="14" t="e">
        <f t="shared" si="1"/>
        <v>#N/A</v>
      </c>
      <c r="L53" s="13" t="e">
        <f>0.6*K53+0.4*H53</f>
        <v>#N/A</v>
      </c>
      <c r="M53" s="15" t="e">
        <f>IF(AND(H53&gt;=7.5,K53&gt;=7.5,L53&gt;=9.5),ROUND(L53,0),"REP")</f>
        <v>#N/A</v>
      </c>
    </row>
    <row r="54" spans="1:13" ht="12.75">
      <c r="A54" s="17">
        <v>41705</v>
      </c>
      <c r="B54" s="18" t="s">
        <v>338</v>
      </c>
      <c r="C54" s="48"/>
      <c r="D54" s="13">
        <v>42</v>
      </c>
      <c r="H54" s="14">
        <v>0</v>
      </c>
      <c r="I54">
        <v>6</v>
      </c>
      <c r="J54" t="e">
        <f>VLOOKUP(A54,'Época Recurso'!B:C,2,FALSE)</f>
        <v>#N/A</v>
      </c>
      <c r="K54" s="14" t="e">
        <f t="shared" si="1"/>
        <v>#N/A</v>
      </c>
      <c r="L54" s="13" t="e">
        <f>K54*0.75+H54</f>
        <v>#N/A</v>
      </c>
      <c r="M54" s="15" t="e">
        <f>IF(AND(K54&gt;=7.5,L54&gt;=9.5),ROUND(L54,0),"REP")</f>
        <v>#N/A</v>
      </c>
    </row>
    <row r="55" spans="1:13" ht="25.5">
      <c r="A55" s="10">
        <v>41829</v>
      </c>
      <c r="B55" s="11" t="s">
        <v>385</v>
      </c>
      <c r="C55" s="12" t="s">
        <v>354</v>
      </c>
      <c r="D55" s="13"/>
      <c r="H55" s="14">
        <v>8</v>
      </c>
      <c r="I55">
        <v>6</v>
      </c>
      <c r="J55">
        <f>VLOOKUP(A55,'Época Recurso'!B:C,2,FALSE)</f>
        <v>9</v>
      </c>
      <c r="K55" s="14">
        <f t="shared" si="1"/>
        <v>9</v>
      </c>
      <c r="L55" s="13">
        <f>K55*0.75+H55*0.25</f>
        <v>8.75</v>
      </c>
      <c r="M55" s="15" t="str">
        <f>IF(AND(K55&gt;=7.5,L55&gt;=9.5),ROUND(L55,0),"REP")</f>
        <v>REP</v>
      </c>
    </row>
    <row r="56" spans="1:13" ht="12.75">
      <c r="A56" s="10">
        <v>41834</v>
      </c>
      <c r="B56" s="11" t="s">
        <v>545</v>
      </c>
      <c r="C56" s="12">
        <v>1</v>
      </c>
      <c r="D56" s="13"/>
      <c r="J56" t="e">
        <f>VLOOKUP(A56,'Época Recurso'!B:C,2,FALSE)</f>
        <v>#N/A</v>
      </c>
      <c r="K56" s="14" t="e">
        <f t="shared" si="1"/>
        <v>#N/A</v>
      </c>
      <c r="L56" s="13" t="e">
        <f>K56*0.75+H56</f>
        <v>#N/A</v>
      </c>
      <c r="M56" s="15" t="e">
        <f>IF(AND(K56&gt;=7.5,L56&gt;=9.5),ROUND(L56,0),"REP")</f>
        <v>#N/A</v>
      </c>
    </row>
    <row r="57" spans="1:13" ht="12.75">
      <c r="A57" s="17">
        <v>41893</v>
      </c>
      <c r="B57" s="18" t="s">
        <v>563</v>
      </c>
      <c r="C57" s="19">
        <v>1</v>
      </c>
      <c r="D57" s="20">
        <v>73</v>
      </c>
      <c r="E57" s="21">
        <v>0</v>
      </c>
      <c r="J57" t="e">
        <f>VLOOKUP(A57,'Época Recurso'!B:C,2,FALSE)</f>
        <v>#N/A</v>
      </c>
      <c r="K57" s="14" t="e">
        <f t="shared" si="1"/>
        <v>#N/A</v>
      </c>
      <c r="L57" s="13" t="e">
        <f>0.6*K57+0.4*H57</f>
        <v>#N/A</v>
      </c>
      <c r="M57" s="15" t="e">
        <f>IF(AND(H57&gt;=7.5,K57&gt;=7.5,L57&gt;=9.5),ROUND(L57,0),"REP")</f>
        <v>#N/A</v>
      </c>
    </row>
    <row r="58" spans="1:13" ht="25.5">
      <c r="A58" s="10">
        <v>42060</v>
      </c>
      <c r="B58" s="11" t="s">
        <v>374</v>
      </c>
      <c r="C58" s="12" t="s">
        <v>354</v>
      </c>
      <c r="D58" s="13"/>
      <c r="H58" s="14">
        <v>11</v>
      </c>
      <c r="I58">
        <v>3</v>
      </c>
      <c r="J58">
        <f>VLOOKUP(A58,'Época Recurso'!B:C,2,FALSE)</f>
        <v>9.5</v>
      </c>
      <c r="K58" s="14">
        <f t="shared" si="1"/>
        <v>9.5</v>
      </c>
      <c r="L58" s="13">
        <f>K58*0.75+H58*0.25</f>
        <v>9.875</v>
      </c>
      <c r="M58" s="15">
        <f>IF(AND(K58&gt;=7.5,L58&gt;=9.5),ROUND(L58,0),"REP")</f>
        <v>10</v>
      </c>
    </row>
    <row r="59" spans="1:13" ht="12.75">
      <c r="A59" s="10">
        <v>42163</v>
      </c>
      <c r="B59" s="11" t="s">
        <v>732</v>
      </c>
      <c r="C59" s="12">
        <v>1</v>
      </c>
      <c r="D59" s="13"/>
      <c r="J59" t="e">
        <f>VLOOKUP(A59,'Época Recurso'!B:C,2,FALSE)</f>
        <v>#N/A</v>
      </c>
      <c r="K59" s="14" t="e">
        <f t="shared" si="1"/>
        <v>#N/A</v>
      </c>
      <c r="L59" s="13" t="e">
        <f>K59*0.75+H59</f>
        <v>#N/A</v>
      </c>
      <c r="M59" s="15" t="e">
        <f>IF(AND(K59&gt;=7.5,L59&gt;=9.5),ROUND(L59,0),"REP")</f>
        <v>#N/A</v>
      </c>
    </row>
    <row r="60" spans="1:13" ht="12.75">
      <c r="A60" s="17">
        <v>42177</v>
      </c>
      <c r="B60" s="27" t="s">
        <v>384</v>
      </c>
      <c r="C60" s="48"/>
      <c r="D60" s="13">
        <v>120</v>
      </c>
      <c r="H60" s="14">
        <v>2</v>
      </c>
      <c r="J60" t="e">
        <f>VLOOKUP(A60,'Época Recurso'!B:C,2,FALSE)</f>
        <v>#N/A</v>
      </c>
      <c r="K60" s="14" t="e">
        <f t="shared" si="1"/>
        <v>#N/A</v>
      </c>
      <c r="L60" s="13" t="e">
        <f>K60*0.75+H60</f>
        <v>#N/A</v>
      </c>
      <c r="M60" s="15" t="e">
        <f>IF(AND(K60&gt;=7.5,L60&gt;=9.5),ROUND(L60,0),"REP")</f>
        <v>#N/A</v>
      </c>
    </row>
    <row r="61" spans="1:13" ht="12.75">
      <c r="A61" s="17">
        <v>42198</v>
      </c>
      <c r="B61" s="18" t="s">
        <v>517</v>
      </c>
      <c r="C61" s="19">
        <v>2</v>
      </c>
      <c r="D61" s="20">
        <v>110</v>
      </c>
      <c r="E61" s="21">
        <v>13</v>
      </c>
      <c r="H61" s="14">
        <v>13</v>
      </c>
      <c r="I61">
        <v>14</v>
      </c>
      <c r="J61" t="e">
        <f>VLOOKUP(A61,'Época Recurso'!B:C,2,FALSE)</f>
        <v>#N/A</v>
      </c>
      <c r="K61" s="14" t="e">
        <f t="shared" si="1"/>
        <v>#N/A</v>
      </c>
      <c r="L61" s="13" t="e">
        <f>0.6*K61+0.4*H61</f>
        <v>#N/A</v>
      </c>
      <c r="M61" s="15" t="e">
        <f>IF(AND(H61&gt;=7.5,K61&gt;=7.5,L61&gt;=9.5),ROUND(L61,0),"REP")</f>
        <v>#N/A</v>
      </c>
    </row>
    <row r="62" spans="1:13" ht="12.75">
      <c r="A62" s="17">
        <v>42211</v>
      </c>
      <c r="B62" s="18" t="s">
        <v>329</v>
      </c>
      <c r="C62" s="19">
        <v>2</v>
      </c>
      <c r="D62" s="20">
        <v>85</v>
      </c>
      <c r="E62" s="21">
        <v>10</v>
      </c>
      <c r="H62" s="14">
        <v>10</v>
      </c>
      <c r="J62" t="e">
        <f>VLOOKUP(A62,'Época Recurso'!B:C,2,FALSE)</f>
        <v>#N/A</v>
      </c>
      <c r="K62" s="14" t="e">
        <f t="shared" si="1"/>
        <v>#N/A</v>
      </c>
      <c r="L62" s="13" t="e">
        <f>0.6*K62+0.4*H62</f>
        <v>#N/A</v>
      </c>
      <c r="M62" s="15" t="e">
        <f>IF(AND(H62&gt;=7.5,K62&gt;=7.5,L62&gt;=9.5),ROUND(L62,0),"REP")</f>
        <v>#N/A</v>
      </c>
    </row>
    <row r="63" spans="1:13" ht="12.75">
      <c r="A63" s="17">
        <v>42215</v>
      </c>
      <c r="B63" s="27" t="s">
        <v>681</v>
      </c>
      <c r="C63" s="48"/>
      <c r="D63" s="13">
        <v>10</v>
      </c>
      <c r="H63" s="14">
        <v>2.5</v>
      </c>
      <c r="I63">
        <v>3</v>
      </c>
      <c r="J63">
        <f>VLOOKUP(A63,'Época Recurso'!B:C,2,FALSE)</f>
        <v>6</v>
      </c>
      <c r="K63" s="14">
        <f t="shared" si="1"/>
        <v>6</v>
      </c>
      <c r="L63" s="13">
        <f>K63*0.75+H63</f>
        <v>7</v>
      </c>
      <c r="M63" s="15" t="str">
        <f aca="true" t="shared" si="3" ref="M63:M89">IF(AND(K63&gt;=7.5,L63&gt;=9.5),ROUND(L63,0),"REP")</f>
        <v>REP</v>
      </c>
    </row>
    <row r="64" spans="1:13" ht="25.5">
      <c r="A64" s="10">
        <v>42235</v>
      </c>
      <c r="B64" s="11" t="s">
        <v>368</v>
      </c>
      <c r="C64" s="12" t="s">
        <v>354</v>
      </c>
      <c r="D64" s="13"/>
      <c r="H64" s="14">
        <v>11</v>
      </c>
      <c r="I64">
        <v>7</v>
      </c>
      <c r="J64">
        <f>VLOOKUP(A64,'Época Recurso'!B:C,2,FALSE)</f>
        <v>6</v>
      </c>
      <c r="K64" s="14">
        <f t="shared" si="1"/>
        <v>7</v>
      </c>
      <c r="L64" s="13">
        <f>K64*0.75+H64*0.25</f>
        <v>8</v>
      </c>
      <c r="M64" s="15" t="str">
        <f t="shared" si="3"/>
        <v>REP</v>
      </c>
    </row>
    <row r="65" spans="1:13" ht="12.75">
      <c r="A65" s="10">
        <v>43098</v>
      </c>
      <c r="B65" s="11" t="s">
        <v>366</v>
      </c>
      <c r="C65" s="12"/>
      <c r="D65" s="13"/>
      <c r="H65" s="14">
        <v>18</v>
      </c>
      <c r="I65">
        <v>6</v>
      </c>
      <c r="J65">
        <f>VLOOKUP(A65,'Época Recurso'!B:C,2,FALSE)</f>
        <v>11</v>
      </c>
      <c r="K65" s="14">
        <f t="shared" si="1"/>
        <v>11</v>
      </c>
      <c r="L65" s="13">
        <f>K65*0.75+H65*0.25</f>
        <v>12.75</v>
      </c>
      <c r="M65" s="15">
        <f t="shared" si="3"/>
        <v>13</v>
      </c>
    </row>
    <row r="66" spans="1:13" ht="12.75">
      <c r="A66" s="17">
        <v>43101</v>
      </c>
      <c r="B66" s="27" t="s">
        <v>370</v>
      </c>
      <c r="C66" s="48"/>
      <c r="D66" s="13">
        <v>94</v>
      </c>
      <c r="H66" s="14">
        <v>2.5</v>
      </c>
      <c r="J66" t="e">
        <f>VLOOKUP(A66,'Época Recurso'!B:C,2,FALSE)</f>
        <v>#N/A</v>
      </c>
      <c r="K66" s="14" t="e">
        <f t="shared" si="1"/>
        <v>#N/A</v>
      </c>
      <c r="L66" s="13" t="e">
        <f aca="true" t="shared" si="4" ref="L66:L71">K66*0.75+H66</f>
        <v>#N/A</v>
      </c>
      <c r="M66" s="15" t="e">
        <f t="shared" si="3"/>
        <v>#N/A</v>
      </c>
    </row>
    <row r="67" spans="1:13" ht="12.75">
      <c r="A67" s="10">
        <v>43133</v>
      </c>
      <c r="B67" s="11" t="s">
        <v>709</v>
      </c>
      <c r="C67" s="12">
        <v>1</v>
      </c>
      <c r="D67" s="13">
        <v>99</v>
      </c>
      <c r="H67" s="14">
        <v>3</v>
      </c>
      <c r="I67">
        <v>5</v>
      </c>
      <c r="J67" t="e">
        <f>VLOOKUP(A67,'Época Recurso'!B:C,2,FALSE)</f>
        <v>#N/A</v>
      </c>
      <c r="K67" s="14" t="e">
        <f t="shared" si="1"/>
        <v>#N/A</v>
      </c>
      <c r="L67" s="13" t="e">
        <f t="shared" si="4"/>
        <v>#N/A</v>
      </c>
      <c r="M67" s="15" t="e">
        <f t="shared" si="3"/>
        <v>#N/A</v>
      </c>
    </row>
    <row r="68" spans="1:13" ht="12.75">
      <c r="A68" s="17">
        <v>43137</v>
      </c>
      <c r="B68" s="11" t="s">
        <v>363</v>
      </c>
      <c r="C68" s="48"/>
      <c r="D68" s="13">
        <v>99</v>
      </c>
      <c r="H68" s="14">
        <v>3</v>
      </c>
      <c r="J68" t="e">
        <f>VLOOKUP(A68,'Época Recurso'!B:C,2,FALSE)</f>
        <v>#N/A</v>
      </c>
      <c r="K68" s="14" t="e">
        <f t="shared" si="1"/>
        <v>#N/A</v>
      </c>
      <c r="L68" s="13" t="e">
        <f t="shared" si="4"/>
        <v>#N/A</v>
      </c>
      <c r="M68" s="15" t="e">
        <f t="shared" si="3"/>
        <v>#N/A</v>
      </c>
    </row>
    <row r="69" spans="1:13" ht="12.75">
      <c r="A69" s="17">
        <v>43138</v>
      </c>
      <c r="B69" s="18" t="s">
        <v>644</v>
      </c>
      <c r="C69" s="48" t="s">
        <v>361</v>
      </c>
      <c r="D69" s="13">
        <v>28</v>
      </c>
      <c r="H69" s="14">
        <v>2.5</v>
      </c>
      <c r="I69">
        <v>14.5</v>
      </c>
      <c r="J69" t="e">
        <f>VLOOKUP(A69,'Época Recurso'!B:C,2,FALSE)</f>
        <v>#N/A</v>
      </c>
      <c r="K69" s="14" t="e">
        <f t="shared" si="1"/>
        <v>#N/A</v>
      </c>
      <c r="L69" s="13" t="e">
        <f t="shared" si="4"/>
        <v>#N/A</v>
      </c>
      <c r="M69" s="15" t="e">
        <f t="shared" si="3"/>
        <v>#N/A</v>
      </c>
    </row>
    <row r="70" spans="1:13" ht="12.75">
      <c r="A70" s="17">
        <v>43139</v>
      </c>
      <c r="B70" s="27" t="s">
        <v>360</v>
      </c>
      <c r="C70" s="48"/>
      <c r="D70" s="13">
        <v>10</v>
      </c>
      <c r="H70" s="14">
        <v>2.5</v>
      </c>
      <c r="I70">
        <v>5</v>
      </c>
      <c r="J70">
        <f>VLOOKUP(A70,'Época Recurso'!B:C,2,FALSE)</f>
        <v>4</v>
      </c>
      <c r="K70" s="14">
        <f t="shared" si="1"/>
        <v>5</v>
      </c>
      <c r="L70" s="13">
        <f t="shared" si="4"/>
        <v>6.25</v>
      </c>
      <c r="M70" s="15" t="str">
        <f t="shared" si="3"/>
        <v>REP</v>
      </c>
    </row>
    <row r="71" spans="1:13" ht="12.75">
      <c r="A71" s="17">
        <v>43148</v>
      </c>
      <c r="B71" s="27" t="s">
        <v>631</v>
      </c>
      <c r="C71" s="48"/>
      <c r="D71" s="13">
        <v>28</v>
      </c>
      <c r="H71" s="14">
        <v>1.25</v>
      </c>
      <c r="J71" t="e">
        <f>VLOOKUP(A71,'Época Recurso'!B:C,2,FALSE)</f>
        <v>#N/A</v>
      </c>
      <c r="K71" s="14" t="e">
        <f t="shared" si="1"/>
        <v>#N/A</v>
      </c>
      <c r="L71" s="13" t="e">
        <f t="shared" si="4"/>
        <v>#N/A</v>
      </c>
      <c r="M71" s="15" t="e">
        <f t="shared" si="3"/>
        <v>#N/A</v>
      </c>
    </row>
    <row r="72" spans="1:13" ht="25.5">
      <c r="A72" s="10">
        <v>43160</v>
      </c>
      <c r="B72" s="27" t="s">
        <v>556</v>
      </c>
      <c r="C72" s="12" t="s">
        <v>354</v>
      </c>
      <c r="D72" s="13"/>
      <c r="H72" s="14">
        <v>9</v>
      </c>
      <c r="I72">
        <v>4</v>
      </c>
      <c r="J72">
        <f>VLOOKUP(A72,'Época Recurso'!B:C,2,FALSE)</f>
        <v>7</v>
      </c>
      <c r="K72" s="14">
        <f t="shared" si="1"/>
        <v>7</v>
      </c>
      <c r="L72" s="13">
        <f>K72*0.75+H72*0.25</f>
        <v>7.5</v>
      </c>
      <c r="M72" s="15" t="str">
        <f t="shared" si="3"/>
        <v>REP</v>
      </c>
    </row>
    <row r="73" spans="1:13" ht="12.75">
      <c r="A73" s="10">
        <v>43162</v>
      </c>
      <c r="B73" s="11" t="s">
        <v>759</v>
      </c>
      <c r="C73" s="12">
        <v>1</v>
      </c>
      <c r="D73" s="13"/>
      <c r="J73" t="e">
        <f>VLOOKUP(A73,'Época Recurso'!B:C,2,FALSE)</f>
        <v>#N/A</v>
      </c>
      <c r="K73" s="14" t="e">
        <f t="shared" si="1"/>
        <v>#N/A</v>
      </c>
      <c r="L73" s="13" t="e">
        <f>K73*0.75+H73</f>
        <v>#N/A</v>
      </c>
      <c r="M73" s="15" t="e">
        <f t="shared" si="3"/>
        <v>#N/A</v>
      </c>
    </row>
    <row r="74" spans="1:13" ht="25.5">
      <c r="A74" s="10">
        <v>43164</v>
      </c>
      <c r="B74" s="11" t="s">
        <v>407</v>
      </c>
      <c r="C74" s="12" t="s">
        <v>354</v>
      </c>
      <c r="D74" s="13"/>
      <c r="H74" s="14">
        <v>14</v>
      </c>
      <c r="I74">
        <v>13</v>
      </c>
      <c r="J74" t="e">
        <f>VLOOKUP(A74,'Época Recurso'!B:C,2,FALSE)</f>
        <v>#N/A</v>
      </c>
      <c r="K74" s="14" t="e">
        <f t="shared" si="1"/>
        <v>#N/A</v>
      </c>
      <c r="L74" s="13" t="e">
        <f>K74*0.75+H74*0.25</f>
        <v>#N/A</v>
      </c>
      <c r="M74" s="15" t="e">
        <f t="shared" si="3"/>
        <v>#N/A</v>
      </c>
    </row>
    <row r="75" spans="1:13" ht="12.75">
      <c r="A75" s="10">
        <v>43166</v>
      </c>
      <c r="B75" s="11" t="s">
        <v>386</v>
      </c>
      <c r="C75" s="48" t="s">
        <v>380</v>
      </c>
      <c r="D75" s="13"/>
      <c r="H75" s="14">
        <v>16</v>
      </c>
      <c r="I75">
        <v>16</v>
      </c>
      <c r="J75" t="e">
        <f>VLOOKUP(A75,'Época Recurso'!B:C,2,FALSE)</f>
        <v>#N/A</v>
      </c>
      <c r="K75" s="14" t="e">
        <f t="shared" si="1"/>
        <v>#N/A</v>
      </c>
      <c r="L75" s="13" t="e">
        <f>K75*0.75+H75*0.25</f>
        <v>#N/A</v>
      </c>
      <c r="M75" s="15" t="e">
        <f t="shared" si="3"/>
        <v>#N/A</v>
      </c>
    </row>
    <row r="76" spans="1:13" ht="12.75">
      <c r="A76" s="10">
        <v>43169</v>
      </c>
      <c r="B76" s="11" t="s">
        <v>748</v>
      </c>
      <c r="C76" s="12">
        <v>1</v>
      </c>
      <c r="D76" s="13"/>
      <c r="J76" t="e">
        <f>VLOOKUP(A76,'Época Recurso'!B:C,2,FALSE)</f>
        <v>#N/A</v>
      </c>
      <c r="K76" s="14" t="e">
        <f t="shared" si="1"/>
        <v>#N/A</v>
      </c>
      <c r="L76" s="13" t="e">
        <f>K76*0.75+H76</f>
        <v>#N/A</v>
      </c>
      <c r="M76" s="15" t="e">
        <f t="shared" si="3"/>
        <v>#N/A</v>
      </c>
    </row>
    <row r="77" spans="1:13" ht="25.5">
      <c r="A77" s="10">
        <v>43173</v>
      </c>
      <c r="B77" s="11" t="s">
        <v>395</v>
      </c>
      <c r="C77" s="12" t="s">
        <v>354</v>
      </c>
      <c r="D77" s="13"/>
      <c r="H77" s="14">
        <v>16</v>
      </c>
      <c r="I77">
        <v>1</v>
      </c>
      <c r="J77">
        <f>VLOOKUP(A77,'Época Recurso'!B:C,2,FALSE)</f>
        <v>4</v>
      </c>
      <c r="K77" s="14">
        <f t="shared" si="1"/>
        <v>4</v>
      </c>
      <c r="L77" s="13">
        <f>K77*0.75+H77*0.25</f>
        <v>7</v>
      </c>
      <c r="M77" s="15" t="str">
        <f t="shared" si="3"/>
        <v>REP</v>
      </c>
    </row>
    <row r="78" spans="1:13" ht="12.75">
      <c r="A78" s="10">
        <v>43174</v>
      </c>
      <c r="B78" s="11" t="s">
        <v>586</v>
      </c>
      <c r="C78" s="12">
        <v>1</v>
      </c>
      <c r="D78" s="13"/>
      <c r="J78" t="e">
        <f>VLOOKUP(A78,'Época Recurso'!B:C,2,FALSE)</f>
        <v>#N/A</v>
      </c>
      <c r="K78" s="14" t="e">
        <f t="shared" si="1"/>
        <v>#N/A</v>
      </c>
      <c r="L78" s="13" t="e">
        <f aca="true" t="shared" si="5" ref="L78:L88">K78*0.75+H78</f>
        <v>#N/A</v>
      </c>
      <c r="M78" s="15" t="e">
        <f t="shared" si="3"/>
        <v>#N/A</v>
      </c>
    </row>
    <row r="79" spans="1:13" ht="12.75">
      <c r="A79" s="17">
        <v>43176</v>
      </c>
      <c r="B79" s="18" t="s">
        <v>581</v>
      </c>
      <c r="C79" s="48" t="s">
        <v>361</v>
      </c>
      <c r="D79" s="13">
        <v>28</v>
      </c>
      <c r="H79" s="14">
        <v>2.5</v>
      </c>
      <c r="J79" t="e">
        <f>VLOOKUP(A79,'Época Recurso'!B:C,2,FALSE)</f>
        <v>#N/A</v>
      </c>
      <c r="K79" s="14" t="e">
        <f t="shared" si="1"/>
        <v>#N/A</v>
      </c>
      <c r="L79" s="13" t="e">
        <f t="shared" si="5"/>
        <v>#N/A</v>
      </c>
      <c r="M79" s="15" t="e">
        <f t="shared" si="3"/>
        <v>#N/A</v>
      </c>
    </row>
    <row r="80" spans="1:13" ht="12.75">
      <c r="A80" s="10">
        <v>43183</v>
      </c>
      <c r="B80" s="11" t="s">
        <v>605</v>
      </c>
      <c r="C80" s="12">
        <v>1</v>
      </c>
      <c r="D80" s="13">
        <v>45</v>
      </c>
      <c r="H80" s="14">
        <v>1.25</v>
      </c>
      <c r="I80">
        <v>11</v>
      </c>
      <c r="J80" t="e">
        <f>VLOOKUP(A80,'Época Recurso'!B:C,2,FALSE)</f>
        <v>#N/A</v>
      </c>
      <c r="K80" s="14" t="e">
        <f t="shared" si="1"/>
        <v>#N/A</v>
      </c>
      <c r="L80" s="13" t="e">
        <f t="shared" si="5"/>
        <v>#N/A</v>
      </c>
      <c r="M80" s="15" t="e">
        <f t="shared" si="3"/>
        <v>#N/A</v>
      </c>
    </row>
    <row r="81" spans="1:13" ht="12.75">
      <c r="A81" s="17">
        <v>43184</v>
      </c>
      <c r="B81" s="27" t="s">
        <v>689</v>
      </c>
      <c r="C81" s="48"/>
      <c r="D81" s="13">
        <v>123</v>
      </c>
      <c r="H81" s="14">
        <v>2.5</v>
      </c>
      <c r="I81">
        <v>13</v>
      </c>
      <c r="J81" t="e">
        <f>VLOOKUP(A81,'Época Recurso'!B:C,2,FALSE)</f>
        <v>#N/A</v>
      </c>
      <c r="K81" s="14" t="e">
        <f t="shared" si="1"/>
        <v>#N/A</v>
      </c>
      <c r="L81" s="13" t="e">
        <f t="shared" si="5"/>
        <v>#N/A</v>
      </c>
      <c r="M81" s="15" t="e">
        <f t="shared" si="3"/>
        <v>#N/A</v>
      </c>
    </row>
    <row r="82" spans="1:13" ht="12.75">
      <c r="A82" s="10">
        <v>43186</v>
      </c>
      <c r="B82" s="11" t="s">
        <v>803</v>
      </c>
      <c r="C82" s="12">
        <v>1</v>
      </c>
      <c r="D82" s="13">
        <v>45</v>
      </c>
      <c r="H82" s="14">
        <v>0</v>
      </c>
      <c r="J82" t="e">
        <f>VLOOKUP(A82,'Época Recurso'!B:C,2,FALSE)</f>
        <v>#N/A</v>
      </c>
      <c r="K82" s="14" t="e">
        <f t="shared" si="1"/>
        <v>#N/A</v>
      </c>
      <c r="L82" s="13" t="e">
        <f t="shared" si="5"/>
        <v>#N/A</v>
      </c>
      <c r="M82" s="15" t="e">
        <f t="shared" si="3"/>
        <v>#N/A</v>
      </c>
    </row>
    <row r="83" spans="1:13" ht="12.75">
      <c r="A83" s="17">
        <v>43193</v>
      </c>
      <c r="B83" s="27" t="s">
        <v>561</v>
      </c>
      <c r="C83" s="48"/>
      <c r="D83" s="13">
        <v>3</v>
      </c>
      <c r="H83" s="14">
        <v>3</v>
      </c>
      <c r="I83">
        <v>4</v>
      </c>
      <c r="J83">
        <f>VLOOKUP(A83,'Época Recurso'!B:C,2,FALSE)</f>
        <v>4</v>
      </c>
      <c r="K83" s="14">
        <f t="shared" si="1"/>
        <v>4</v>
      </c>
      <c r="L83" s="13">
        <f t="shared" si="5"/>
        <v>6</v>
      </c>
      <c r="M83" s="15" t="str">
        <f t="shared" si="3"/>
        <v>REP</v>
      </c>
    </row>
    <row r="84" spans="1:13" ht="12.75">
      <c r="A84" s="17">
        <v>43194</v>
      </c>
      <c r="B84" s="27" t="s">
        <v>398</v>
      </c>
      <c r="C84" s="48"/>
      <c r="D84" s="13">
        <v>10</v>
      </c>
      <c r="H84" s="14">
        <v>2.5</v>
      </c>
      <c r="I84">
        <v>5</v>
      </c>
      <c r="J84">
        <f>VLOOKUP(A84,'Época Recurso'!B:C,2,FALSE)</f>
        <v>3</v>
      </c>
      <c r="K84" s="14">
        <f aca="true" t="shared" si="6" ref="K84:K147">MAX(I84:J84)</f>
        <v>5</v>
      </c>
      <c r="L84" s="13">
        <f t="shared" si="5"/>
        <v>6.25</v>
      </c>
      <c r="M84" s="15" t="str">
        <f t="shared" si="3"/>
        <v>REP</v>
      </c>
    </row>
    <row r="85" spans="1:13" ht="12.75">
      <c r="A85" s="17">
        <v>43195</v>
      </c>
      <c r="B85" s="27" t="s">
        <v>460</v>
      </c>
      <c r="C85" s="48"/>
      <c r="D85" s="13">
        <v>49</v>
      </c>
      <c r="H85" s="14">
        <v>0</v>
      </c>
      <c r="J85" t="e">
        <f>VLOOKUP(A85,'Época Recurso'!B:C,2,FALSE)</f>
        <v>#N/A</v>
      </c>
      <c r="K85" s="14" t="e">
        <f t="shared" si="6"/>
        <v>#N/A</v>
      </c>
      <c r="L85" s="13" t="e">
        <f t="shared" si="5"/>
        <v>#N/A</v>
      </c>
      <c r="M85" s="15" t="e">
        <f t="shared" si="3"/>
        <v>#N/A</v>
      </c>
    </row>
    <row r="86" spans="1:13" ht="12.75">
      <c r="A86" s="10">
        <v>43201</v>
      </c>
      <c r="B86" s="11" t="s">
        <v>725</v>
      </c>
      <c r="C86" s="12">
        <v>1</v>
      </c>
      <c r="D86" s="13">
        <v>40</v>
      </c>
      <c r="H86" s="14">
        <v>3.75</v>
      </c>
      <c r="I86">
        <v>10</v>
      </c>
      <c r="J86" t="e">
        <f>VLOOKUP(A86,'Época Recurso'!B:C,2,FALSE)</f>
        <v>#N/A</v>
      </c>
      <c r="K86" s="14" t="e">
        <f t="shared" si="6"/>
        <v>#N/A</v>
      </c>
      <c r="L86" s="13" t="e">
        <f t="shared" si="5"/>
        <v>#N/A</v>
      </c>
      <c r="M86" s="15" t="e">
        <f t="shared" si="3"/>
        <v>#N/A</v>
      </c>
    </row>
    <row r="87" spans="1:13" ht="12.75">
      <c r="A87" s="10">
        <v>43205</v>
      </c>
      <c r="B87" s="11" t="s">
        <v>464</v>
      </c>
      <c r="C87" s="12">
        <v>1</v>
      </c>
      <c r="D87" s="13">
        <v>45</v>
      </c>
      <c r="H87" s="14">
        <v>1.25</v>
      </c>
      <c r="I87">
        <v>11</v>
      </c>
      <c r="J87">
        <f>VLOOKUP(A87,'Época Recurso'!B:C,2,FALSE)</f>
        <v>4</v>
      </c>
      <c r="K87" s="14">
        <f t="shared" si="6"/>
        <v>11</v>
      </c>
      <c r="L87" s="13">
        <f t="shared" si="5"/>
        <v>9.5</v>
      </c>
      <c r="M87" s="15">
        <f t="shared" si="3"/>
        <v>10</v>
      </c>
    </row>
    <row r="88" spans="1:13" ht="12.75">
      <c r="A88" s="10">
        <v>43208</v>
      </c>
      <c r="B88" s="11" t="s">
        <v>726</v>
      </c>
      <c r="C88" s="12">
        <v>1</v>
      </c>
      <c r="D88" s="13"/>
      <c r="J88" t="e">
        <f>VLOOKUP(A88,'Época Recurso'!B:C,2,FALSE)</f>
        <v>#N/A</v>
      </c>
      <c r="K88" s="14" t="e">
        <f t="shared" si="6"/>
        <v>#N/A</v>
      </c>
      <c r="L88" s="13" t="e">
        <f t="shared" si="5"/>
        <v>#N/A</v>
      </c>
      <c r="M88" s="15" t="e">
        <f t="shared" si="3"/>
        <v>#N/A</v>
      </c>
    </row>
    <row r="89" spans="1:13" ht="12.75">
      <c r="A89" s="17">
        <v>43211</v>
      </c>
      <c r="B89" s="27" t="s">
        <v>397</v>
      </c>
      <c r="C89" s="48" t="s">
        <v>354</v>
      </c>
      <c r="D89" s="13"/>
      <c r="H89" s="14">
        <v>18</v>
      </c>
      <c r="I89">
        <v>7</v>
      </c>
      <c r="J89">
        <f>VLOOKUP(A89,'Época Recurso'!B:C,2,FALSE)</f>
        <v>10</v>
      </c>
      <c r="K89" s="14">
        <f t="shared" si="6"/>
        <v>10</v>
      </c>
      <c r="L89" s="13">
        <f>K89*0.75+H89*0.25</f>
        <v>12</v>
      </c>
      <c r="M89" s="15">
        <f t="shared" si="3"/>
        <v>12</v>
      </c>
    </row>
    <row r="90" spans="1:13" ht="12.75">
      <c r="A90" s="17">
        <v>43215</v>
      </c>
      <c r="B90" s="18" t="s">
        <v>516</v>
      </c>
      <c r="C90" s="19">
        <v>1</v>
      </c>
      <c r="D90" s="20">
        <v>73</v>
      </c>
      <c r="E90" s="21">
        <v>17</v>
      </c>
      <c r="J90" t="e">
        <f>VLOOKUP(A90,'Época Recurso'!B:C,2,FALSE)</f>
        <v>#N/A</v>
      </c>
      <c r="K90" s="14" t="e">
        <f t="shared" si="6"/>
        <v>#N/A</v>
      </c>
      <c r="L90" s="13" t="e">
        <f>0.6*K90+0.4*H90</f>
        <v>#N/A</v>
      </c>
      <c r="M90" s="15" t="e">
        <f>IF(AND(H90&gt;=7.5,K90&gt;=7.5,L90&gt;=9.5),ROUND(L90,0),"REP")</f>
        <v>#N/A</v>
      </c>
    </row>
    <row r="91" spans="1:13" ht="12.75">
      <c r="A91" s="17">
        <v>43224</v>
      </c>
      <c r="B91" s="18" t="s">
        <v>431</v>
      </c>
      <c r="C91" s="19">
        <v>1</v>
      </c>
      <c r="D91" s="20">
        <v>81</v>
      </c>
      <c r="E91" s="21">
        <v>10</v>
      </c>
      <c r="H91" s="14">
        <v>10</v>
      </c>
      <c r="I91">
        <v>2</v>
      </c>
      <c r="J91" t="e">
        <f>VLOOKUP(A91,'Época Recurso'!B:C,2,FALSE)</f>
        <v>#N/A</v>
      </c>
      <c r="K91" s="14" t="e">
        <f t="shared" si="6"/>
        <v>#N/A</v>
      </c>
      <c r="L91" s="13" t="e">
        <f>0.6*K91+0.4*H91</f>
        <v>#N/A</v>
      </c>
      <c r="M91" s="15" t="e">
        <f>IF(AND(H91&gt;=7.5,K91&gt;=7.5,L91&gt;=9.5),ROUND(L91,0),"REP")</f>
        <v>#N/A</v>
      </c>
    </row>
    <row r="92" spans="1:13" ht="12.75">
      <c r="A92" s="10">
        <v>43495</v>
      </c>
      <c r="B92" s="11" t="s">
        <v>540</v>
      </c>
      <c r="C92" s="12">
        <v>1</v>
      </c>
      <c r="D92" s="13"/>
      <c r="J92" t="e">
        <f>VLOOKUP(A92,'Época Recurso'!B:C,2,FALSE)</f>
        <v>#N/A</v>
      </c>
      <c r="K92" s="14" t="e">
        <f t="shared" si="6"/>
        <v>#N/A</v>
      </c>
      <c r="L92" s="13" t="e">
        <f>K92*0.75+H92</f>
        <v>#N/A</v>
      </c>
      <c r="M92" s="15" t="e">
        <f>IF(AND(K92&gt;=7.5,L92&gt;=9.5),ROUND(L92,0),"REP")</f>
        <v>#N/A</v>
      </c>
    </row>
    <row r="93" spans="1:13" ht="12.75">
      <c r="A93" s="17">
        <v>43499</v>
      </c>
      <c r="B93" s="18" t="s">
        <v>441</v>
      </c>
      <c r="C93" s="19">
        <v>1</v>
      </c>
      <c r="D93" s="20"/>
      <c r="E93" s="21"/>
      <c r="J93" t="e">
        <f>VLOOKUP(A93,'Época Recurso'!B:C,2,FALSE)</f>
        <v>#N/A</v>
      </c>
      <c r="K93" s="14" t="e">
        <f t="shared" si="6"/>
        <v>#N/A</v>
      </c>
      <c r="L93" s="13" t="e">
        <f>0.6*K93+0.4*H93</f>
        <v>#N/A</v>
      </c>
      <c r="M93" s="15" t="e">
        <f>IF(AND(H93&gt;=7.5,K93&gt;=7.5,L93&gt;=9.5),ROUND(L93,0),"REP")</f>
        <v>#N/A</v>
      </c>
    </row>
    <row r="94" spans="1:13" ht="12.75">
      <c r="A94" s="10">
        <v>43507</v>
      </c>
      <c r="B94" s="11" t="s">
        <v>541</v>
      </c>
      <c r="C94" s="12">
        <v>1</v>
      </c>
      <c r="D94" s="13">
        <v>67</v>
      </c>
      <c r="H94" s="14">
        <v>4.5</v>
      </c>
      <c r="I94">
        <v>7</v>
      </c>
      <c r="J94">
        <f>VLOOKUP(A94,'Época Recurso'!B:C,2,FALSE)</f>
        <v>6</v>
      </c>
      <c r="K94" s="14">
        <f t="shared" si="6"/>
        <v>7</v>
      </c>
      <c r="L94" s="13">
        <f>K94*0.75+H94</f>
        <v>9.75</v>
      </c>
      <c r="M94" s="15" t="str">
        <f>IF(AND(K94&gt;=7.5,L94&gt;=9.5),ROUND(L94,0),"REP")</f>
        <v>REP</v>
      </c>
    </row>
    <row r="95" spans="1:13" ht="12.75">
      <c r="A95" s="10">
        <v>43508</v>
      </c>
      <c r="B95" s="11" t="s">
        <v>678</v>
      </c>
      <c r="C95" s="12">
        <v>1</v>
      </c>
      <c r="D95" s="13"/>
      <c r="J95" t="e">
        <f>VLOOKUP(A95,'Época Recurso'!B:C,2,FALSE)</f>
        <v>#N/A</v>
      </c>
      <c r="K95" s="14" t="e">
        <f t="shared" si="6"/>
        <v>#N/A</v>
      </c>
      <c r="L95" s="13" t="e">
        <f>K95*0.75+H95</f>
        <v>#N/A</v>
      </c>
      <c r="M95" s="15" t="e">
        <f>IF(AND(K95&gt;=7.5,L95&gt;=9.5),ROUND(L95,0),"REP")</f>
        <v>#N/A</v>
      </c>
    </row>
    <row r="96" spans="1:13" ht="12.75">
      <c r="A96" s="17">
        <v>43510</v>
      </c>
      <c r="B96" s="18" t="s">
        <v>567</v>
      </c>
      <c r="C96" s="19">
        <v>2</v>
      </c>
      <c r="D96" s="20">
        <v>85</v>
      </c>
      <c r="E96" s="21">
        <v>10</v>
      </c>
      <c r="H96" s="14">
        <v>10</v>
      </c>
      <c r="I96">
        <v>13</v>
      </c>
      <c r="J96" t="e">
        <f>VLOOKUP(A96,'Época Recurso'!B:C,2,FALSE)</f>
        <v>#N/A</v>
      </c>
      <c r="K96" s="14" t="e">
        <f t="shared" si="6"/>
        <v>#N/A</v>
      </c>
      <c r="L96" s="13" t="e">
        <f>0.6*K96+0.4*H96</f>
        <v>#N/A</v>
      </c>
      <c r="M96" s="15" t="e">
        <f>IF(AND(H96&gt;=7.5,K96&gt;=7.5,L96&gt;=9.5),ROUND(L96,0),"REP")</f>
        <v>#N/A</v>
      </c>
    </row>
    <row r="97" spans="1:13" ht="12.75">
      <c r="A97" s="17">
        <v>43511</v>
      </c>
      <c r="B97" s="18" t="s">
        <v>569</v>
      </c>
      <c r="C97" s="19">
        <v>2</v>
      </c>
      <c r="D97" s="20">
        <v>98</v>
      </c>
      <c r="E97" s="21">
        <v>13</v>
      </c>
      <c r="H97" s="14">
        <v>16</v>
      </c>
      <c r="I97">
        <v>9</v>
      </c>
      <c r="J97" t="e">
        <f>VLOOKUP(A97,'Época Recurso'!B:C,2,FALSE)</f>
        <v>#N/A</v>
      </c>
      <c r="K97" s="14" t="e">
        <f t="shared" si="6"/>
        <v>#N/A</v>
      </c>
      <c r="L97" s="13" t="e">
        <f>0.6*K97+0.4*H97</f>
        <v>#N/A</v>
      </c>
      <c r="M97" s="15" t="e">
        <f>IF(AND(H97&gt;=7.5,K97&gt;=7.5,L97&gt;=9.5),ROUND(L97,0),"REP")</f>
        <v>#N/A</v>
      </c>
    </row>
    <row r="98" spans="1:13" ht="12.75">
      <c r="A98" s="10">
        <v>43517</v>
      </c>
      <c r="B98" s="11" t="s">
        <v>778</v>
      </c>
      <c r="C98" s="12">
        <v>1</v>
      </c>
      <c r="D98" s="13"/>
      <c r="J98" t="e">
        <f>VLOOKUP(A98,'Época Recurso'!B:C,2,FALSE)</f>
        <v>#N/A</v>
      </c>
      <c r="K98" s="14" t="e">
        <f t="shared" si="6"/>
        <v>#N/A</v>
      </c>
      <c r="L98" s="13" t="e">
        <f>K98*0.75+H98</f>
        <v>#N/A</v>
      </c>
      <c r="M98" s="15" t="e">
        <f>IF(AND(K98&gt;=7.5,L98&gt;=9.5),ROUND(L98,0),"REP")</f>
        <v>#N/A</v>
      </c>
    </row>
    <row r="99" spans="1:13" ht="12.75">
      <c r="A99" s="17">
        <v>43520</v>
      </c>
      <c r="B99" s="18" t="s">
        <v>518</v>
      </c>
      <c r="C99" s="19">
        <v>2</v>
      </c>
      <c r="D99" s="20"/>
      <c r="E99" s="21"/>
      <c r="J99" t="e">
        <f>VLOOKUP(A99,'Época Recurso'!B:C,2,FALSE)</f>
        <v>#N/A</v>
      </c>
      <c r="K99" s="14" t="e">
        <f t="shared" si="6"/>
        <v>#N/A</v>
      </c>
      <c r="L99" s="13" t="e">
        <f>0.6*K99+0.4*H99</f>
        <v>#N/A</v>
      </c>
      <c r="M99" s="15" t="e">
        <f>IF(AND(H99&gt;=7.5,K99&gt;=7.5,L99&gt;=9.5),ROUND(L99,0),"REP")</f>
        <v>#N/A</v>
      </c>
    </row>
    <row r="100" spans="1:13" ht="12.75">
      <c r="A100" s="17">
        <v>43534</v>
      </c>
      <c r="B100" s="18" t="s">
        <v>624</v>
      </c>
      <c r="C100" s="19">
        <v>1</v>
      </c>
      <c r="D100" s="20">
        <v>44</v>
      </c>
      <c r="E100" s="21"/>
      <c r="H100" s="14">
        <v>15</v>
      </c>
      <c r="I100">
        <v>7</v>
      </c>
      <c r="J100">
        <f>VLOOKUP(A100,'Época Recurso'!B:C,2,FALSE)</f>
        <v>7</v>
      </c>
      <c r="K100" s="14">
        <f t="shared" si="6"/>
        <v>7</v>
      </c>
      <c r="L100" s="13">
        <f>0.6*K100+0.4*H100</f>
        <v>10.2</v>
      </c>
      <c r="M100" s="15" t="str">
        <f>IF(AND(H100&gt;=7.5,K100&gt;=7.5,L100&gt;=9.5),ROUND(L100,0),"REP")</f>
        <v>REP</v>
      </c>
    </row>
    <row r="101" spans="1:13" ht="25.5">
      <c r="A101" s="10">
        <v>43537</v>
      </c>
      <c r="B101" s="11" t="s">
        <v>377</v>
      </c>
      <c r="C101" s="12" t="s">
        <v>354</v>
      </c>
      <c r="D101" s="13"/>
      <c r="H101" s="14">
        <v>17</v>
      </c>
      <c r="I101">
        <v>6</v>
      </c>
      <c r="J101">
        <f>VLOOKUP(A101,'Época Recurso'!B:C,2,FALSE)</f>
        <v>5</v>
      </c>
      <c r="K101" s="14">
        <f t="shared" si="6"/>
        <v>6</v>
      </c>
      <c r="L101" s="13">
        <f>K101*0.75+H101*0.25</f>
        <v>8.75</v>
      </c>
      <c r="M101" s="15" t="str">
        <f>IF(AND(K101&gt;=7.5,L101&gt;=9.5),ROUND(L101,0),"REP")</f>
        <v>REP</v>
      </c>
    </row>
    <row r="102" spans="1:13" ht="12.75">
      <c r="A102" s="17">
        <v>43538</v>
      </c>
      <c r="B102" s="18" t="s">
        <v>417</v>
      </c>
      <c r="C102" s="19">
        <v>1</v>
      </c>
      <c r="D102" s="20"/>
      <c r="E102" s="21"/>
      <c r="J102" t="e">
        <f>VLOOKUP(A102,'Época Recurso'!B:C,2,FALSE)</f>
        <v>#N/A</v>
      </c>
      <c r="K102" s="14" t="e">
        <f t="shared" si="6"/>
        <v>#N/A</v>
      </c>
      <c r="L102" s="13" t="e">
        <f>0.6*K102+0.4*H102</f>
        <v>#N/A</v>
      </c>
      <c r="M102" s="15" t="e">
        <f>IF(AND(H102&gt;=7.5,K102&gt;=7.5,L102&gt;=9.5),ROUND(L102,0),"REP")</f>
        <v>#N/A</v>
      </c>
    </row>
    <row r="103" spans="1:13" ht="12.75">
      <c r="A103" s="17">
        <v>43544</v>
      </c>
      <c r="B103" s="18" t="s">
        <v>630</v>
      </c>
      <c r="C103" s="19">
        <v>2</v>
      </c>
      <c r="D103" s="20">
        <v>110</v>
      </c>
      <c r="E103" s="21">
        <v>13</v>
      </c>
      <c r="H103" s="14">
        <v>13</v>
      </c>
      <c r="I103">
        <v>7</v>
      </c>
      <c r="J103">
        <f>VLOOKUP(A103,'Época Recurso'!B:C,2,FALSE)</f>
        <v>10</v>
      </c>
      <c r="K103" s="14">
        <f t="shared" si="6"/>
        <v>10</v>
      </c>
      <c r="L103" s="13">
        <f>0.6*K103+0.4*H103</f>
        <v>11.2</v>
      </c>
      <c r="M103" s="15">
        <f>IF(AND(H103&gt;=7.5,K103&gt;=7.5,L103&gt;=9.5),ROUND(L103,0),"REP")</f>
        <v>11</v>
      </c>
    </row>
    <row r="104" spans="1:13" ht="12.75">
      <c r="A104" s="17">
        <v>43545</v>
      </c>
      <c r="B104" s="18" t="s">
        <v>427</v>
      </c>
      <c r="C104" s="19">
        <v>2</v>
      </c>
      <c r="D104" s="20">
        <v>18</v>
      </c>
      <c r="E104" s="21">
        <v>10</v>
      </c>
      <c r="H104" s="14">
        <v>10</v>
      </c>
      <c r="J104" t="e">
        <f>VLOOKUP(A104,'Época Recurso'!B:C,2,FALSE)</f>
        <v>#N/A</v>
      </c>
      <c r="K104" s="14" t="e">
        <f t="shared" si="6"/>
        <v>#N/A</v>
      </c>
      <c r="L104" s="13" t="e">
        <f>0.6*K104+0.4*H104</f>
        <v>#N/A</v>
      </c>
      <c r="M104" s="15" t="e">
        <f>IF(AND(H104&gt;=7.5,K104&gt;=7.5,L104&gt;=9.5),ROUND(L104,0),"REP")</f>
        <v>#N/A</v>
      </c>
    </row>
    <row r="105" spans="1:13" ht="12.75">
      <c r="A105" s="17">
        <v>43550</v>
      </c>
      <c r="B105" s="18" t="s">
        <v>422</v>
      </c>
      <c r="C105" s="19">
        <v>2</v>
      </c>
      <c r="D105" s="20">
        <v>75</v>
      </c>
      <c r="E105" s="21">
        <v>7</v>
      </c>
      <c r="H105" s="14">
        <v>10</v>
      </c>
      <c r="I105">
        <v>6</v>
      </c>
      <c r="J105">
        <f>VLOOKUP(A105,'Época Recurso'!B:C,2,FALSE)</f>
        <v>14</v>
      </c>
      <c r="K105" s="14">
        <f t="shared" si="6"/>
        <v>14</v>
      </c>
      <c r="L105" s="13">
        <f>0.6*K105+0.4*H105</f>
        <v>12.4</v>
      </c>
      <c r="M105" s="15">
        <f>IF(AND(H105&gt;=7.5,K105&gt;=7.5,L105&gt;=9.5),ROUND(L105,0),"REP")</f>
        <v>12</v>
      </c>
    </row>
    <row r="106" spans="1:13" ht="12.75">
      <c r="A106" s="17">
        <v>43551</v>
      </c>
      <c r="B106" s="18" t="s">
        <v>494</v>
      </c>
      <c r="C106" s="19">
        <v>1</v>
      </c>
      <c r="D106" s="20"/>
      <c r="E106" s="21"/>
      <c r="J106" t="e">
        <f>VLOOKUP(A106,'Época Recurso'!B:C,2,FALSE)</f>
        <v>#N/A</v>
      </c>
      <c r="K106" s="14" t="e">
        <f t="shared" si="6"/>
        <v>#N/A</v>
      </c>
      <c r="L106" s="13" t="e">
        <f>0.6*K106+0.4*H106</f>
        <v>#N/A</v>
      </c>
      <c r="M106" s="15" t="e">
        <f>IF(AND(H106&gt;=7.5,K106&gt;=7.5,L106&gt;=9.5),ROUND(L106,0),"REP")</f>
        <v>#N/A</v>
      </c>
    </row>
    <row r="107" spans="1:13" ht="12.75">
      <c r="A107" s="10">
        <v>44157</v>
      </c>
      <c r="B107" s="11" t="s">
        <v>548</v>
      </c>
      <c r="C107" s="12">
        <v>1</v>
      </c>
      <c r="D107" s="13"/>
      <c r="J107" t="e">
        <f>VLOOKUP(A107,'Época Recurso'!B:C,2,FALSE)</f>
        <v>#N/A</v>
      </c>
      <c r="K107" s="14" t="e">
        <f t="shared" si="6"/>
        <v>#N/A</v>
      </c>
      <c r="L107" s="13" t="e">
        <f>K107*0.75+H107</f>
        <v>#N/A</v>
      </c>
      <c r="M107" s="15" t="e">
        <f>IF(AND(K107&gt;=7.5,L107&gt;=9.5),ROUND(L107,0),"REP")</f>
        <v>#N/A</v>
      </c>
    </row>
    <row r="108" spans="1:13" ht="12.75">
      <c r="A108" s="17">
        <v>44633</v>
      </c>
      <c r="B108" s="18" t="s">
        <v>565</v>
      </c>
      <c r="C108" s="19">
        <v>2</v>
      </c>
      <c r="D108" s="20">
        <v>18</v>
      </c>
      <c r="E108" s="21">
        <v>10</v>
      </c>
      <c r="H108" s="14">
        <v>10</v>
      </c>
      <c r="I108">
        <v>3</v>
      </c>
      <c r="J108">
        <f>VLOOKUP(A108,'Época Recurso'!B:C,2,FALSE)</f>
        <v>3</v>
      </c>
      <c r="K108" s="14">
        <f t="shared" si="6"/>
        <v>3</v>
      </c>
      <c r="L108" s="13">
        <f>0.6*K108+0.4*H108</f>
        <v>5.8</v>
      </c>
      <c r="M108" s="15" t="str">
        <f>IF(AND(H108&gt;=7.5,K108&gt;=7.5,L108&gt;=9.5),ROUND(L108,0),"REP")</f>
        <v>REP</v>
      </c>
    </row>
    <row r="109" spans="1:13" ht="12.75">
      <c r="A109" s="10">
        <v>44699</v>
      </c>
      <c r="B109" s="11" t="s">
        <v>779</v>
      </c>
      <c r="C109" s="12">
        <v>1</v>
      </c>
      <c r="D109" s="13"/>
      <c r="J109" t="e">
        <f>VLOOKUP(A109,'Época Recurso'!B:C,2,FALSE)</f>
        <v>#N/A</v>
      </c>
      <c r="K109" s="14" t="e">
        <f t="shared" si="6"/>
        <v>#N/A</v>
      </c>
      <c r="L109" s="13" t="e">
        <f>K109*0.75+H109</f>
        <v>#N/A</v>
      </c>
      <c r="M109" s="15" t="e">
        <f>IF(AND(K109&gt;=7.5,L109&gt;=9.5),ROUND(L109,0),"REP")</f>
        <v>#N/A</v>
      </c>
    </row>
    <row r="110" spans="1:13" ht="12.75">
      <c r="A110" s="10">
        <v>46196</v>
      </c>
      <c r="B110" s="11" t="s">
        <v>700</v>
      </c>
      <c r="C110" s="12">
        <v>1</v>
      </c>
      <c r="D110" s="13"/>
      <c r="J110" t="e">
        <f>VLOOKUP(A110,'Época Recurso'!B:C,2,FALSE)</f>
        <v>#N/A</v>
      </c>
      <c r="K110" s="14" t="e">
        <f t="shared" si="6"/>
        <v>#N/A</v>
      </c>
      <c r="L110" s="13" t="e">
        <f>K110*0.75+H110</f>
        <v>#N/A</v>
      </c>
      <c r="M110" s="15" t="e">
        <f>IF(AND(K110&gt;=7.5,L110&gt;=9.5),ROUND(L110,0),"REP")</f>
        <v>#N/A</v>
      </c>
    </row>
    <row r="111" spans="1:13" ht="12.75">
      <c r="A111" s="17">
        <v>46222</v>
      </c>
      <c r="B111" s="18" t="s">
        <v>491</v>
      </c>
      <c r="C111" s="19">
        <v>2</v>
      </c>
      <c r="D111" s="20">
        <v>18</v>
      </c>
      <c r="E111" s="21">
        <v>10</v>
      </c>
      <c r="H111" s="14">
        <v>10</v>
      </c>
      <c r="J111" t="e">
        <f>VLOOKUP(A111,'Época Recurso'!B:C,2,FALSE)</f>
        <v>#N/A</v>
      </c>
      <c r="K111" s="14" t="e">
        <f t="shared" si="6"/>
        <v>#N/A</v>
      </c>
      <c r="L111" s="13" t="e">
        <f>0.6*K111+0.4*H111</f>
        <v>#N/A</v>
      </c>
      <c r="M111" s="15" t="e">
        <f>IF(AND(H111&gt;=7.5,K111&gt;=7.5,L111&gt;=9.5),ROUND(L111,0),"REP")</f>
        <v>#N/A</v>
      </c>
    </row>
    <row r="112" spans="1:13" ht="12.75">
      <c r="A112" s="10">
        <v>47024</v>
      </c>
      <c r="B112" s="11" t="s">
        <v>728</v>
      </c>
      <c r="C112" s="12">
        <v>1</v>
      </c>
      <c r="D112" s="13"/>
      <c r="I112">
        <v>2</v>
      </c>
      <c r="J112" t="e">
        <f>VLOOKUP(A112,'Época Recurso'!B:C,2,FALSE)</f>
        <v>#N/A</v>
      </c>
      <c r="K112" s="14" t="e">
        <f t="shared" si="6"/>
        <v>#N/A</v>
      </c>
      <c r="L112" s="13" t="e">
        <f>K112*0.75+H112</f>
        <v>#N/A</v>
      </c>
      <c r="M112" s="15" t="e">
        <f aca="true" t="shared" si="7" ref="M112:M148">IF(AND(K112&gt;=7.5,L112&gt;=9.5),ROUND(L112,0),"REP")</f>
        <v>#N/A</v>
      </c>
    </row>
    <row r="113" spans="1:13" ht="25.5">
      <c r="A113" s="10">
        <v>47035</v>
      </c>
      <c r="B113" s="27" t="s">
        <v>396</v>
      </c>
      <c r="C113" s="12" t="s">
        <v>354</v>
      </c>
      <c r="D113" s="13"/>
      <c r="H113" s="14">
        <v>13</v>
      </c>
      <c r="I113">
        <v>16</v>
      </c>
      <c r="J113" t="e">
        <f>VLOOKUP(A113,'Época Recurso'!B:C,2,FALSE)</f>
        <v>#N/A</v>
      </c>
      <c r="K113" s="14" t="e">
        <f t="shared" si="6"/>
        <v>#N/A</v>
      </c>
      <c r="L113" s="13" t="e">
        <f>K113*0.75+H113*0.25</f>
        <v>#N/A</v>
      </c>
      <c r="M113" s="15" t="e">
        <f t="shared" si="7"/>
        <v>#N/A</v>
      </c>
    </row>
    <row r="114" spans="1:13" ht="12.75">
      <c r="A114" s="10">
        <v>47036</v>
      </c>
      <c r="B114" s="11" t="s">
        <v>587</v>
      </c>
      <c r="C114" s="12">
        <v>1</v>
      </c>
      <c r="D114" s="13">
        <v>91</v>
      </c>
      <c r="H114" s="14">
        <v>2.5</v>
      </c>
      <c r="J114" t="e">
        <f>VLOOKUP(A114,'Época Recurso'!B:C,2,FALSE)</f>
        <v>#N/A</v>
      </c>
      <c r="K114" s="14" t="e">
        <f t="shared" si="6"/>
        <v>#N/A</v>
      </c>
      <c r="L114" s="13" t="e">
        <f>K114*0.75+H114</f>
        <v>#N/A</v>
      </c>
      <c r="M114" s="15" t="e">
        <f t="shared" si="7"/>
        <v>#N/A</v>
      </c>
    </row>
    <row r="115" spans="1:13" ht="25.5">
      <c r="A115" s="10">
        <v>47040</v>
      </c>
      <c r="B115" s="11" t="s">
        <v>457</v>
      </c>
      <c r="C115" s="12" t="s">
        <v>354</v>
      </c>
      <c r="D115" s="13"/>
      <c r="H115" s="14">
        <v>13</v>
      </c>
      <c r="I115">
        <v>9</v>
      </c>
      <c r="J115" t="e">
        <f>VLOOKUP(A115,'Época Recurso'!B:C,2,FALSE)</f>
        <v>#N/A</v>
      </c>
      <c r="K115" s="14" t="e">
        <f t="shared" si="6"/>
        <v>#N/A</v>
      </c>
      <c r="L115" s="13" t="e">
        <f>K115*0.75+H115*0.25</f>
        <v>#N/A</v>
      </c>
      <c r="M115" s="15" t="e">
        <f t="shared" si="7"/>
        <v>#N/A</v>
      </c>
    </row>
    <row r="116" spans="1:13" ht="12.75">
      <c r="A116" s="17">
        <v>47042</v>
      </c>
      <c r="B116" s="27" t="s">
        <v>458</v>
      </c>
      <c r="C116" s="48"/>
      <c r="D116" s="13">
        <v>91</v>
      </c>
      <c r="H116" s="14">
        <v>2.5</v>
      </c>
      <c r="I116">
        <v>12</v>
      </c>
      <c r="J116" t="e">
        <f>VLOOKUP(A116,'Época Recurso'!B:C,2,FALSE)</f>
        <v>#N/A</v>
      </c>
      <c r="K116" s="14" t="e">
        <f t="shared" si="6"/>
        <v>#N/A</v>
      </c>
      <c r="L116" s="13" t="e">
        <f>K116*0.75+H116</f>
        <v>#N/A</v>
      </c>
      <c r="M116" s="15" t="e">
        <f t="shared" si="7"/>
        <v>#N/A</v>
      </c>
    </row>
    <row r="117" spans="1:13" ht="25.5">
      <c r="A117" s="10">
        <v>47046</v>
      </c>
      <c r="B117" s="11" t="s">
        <v>367</v>
      </c>
      <c r="C117" s="12" t="s">
        <v>354</v>
      </c>
      <c r="D117" s="13"/>
      <c r="H117" s="14">
        <v>12</v>
      </c>
      <c r="I117">
        <v>3</v>
      </c>
      <c r="J117">
        <f>VLOOKUP(A117,'Época Recurso'!B:C,2,FALSE)</f>
        <v>8</v>
      </c>
      <c r="K117" s="14">
        <f t="shared" si="6"/>
        <v>8</v>
      </c>
      <c r="L117" s="13">
        <f>K117*0.75+H117*0.25</f>
        <v>9</v>
      </c>
      <c r="M117" s="15" t="str">
        <f t="shared" si="7"/>
        <v>REP</v>
      </c>
    </row>
    <row r="118" spans="1:13" ht="25.5">
      <c r="A118" s="17">
        <v>47047</v>
      </c>
      <c r="B118" s="18" t="s">
        <v>634</v>
      </c>
      <c r="C118" s="19" t="s">
        <v>354</v>
      </c>
      <c r="D118" s="20"/>
      <c r="E118" s="21"/>
      <c r="F118" s="21"/>
      <c r="G118" s="21"/>
      <c r="H118" s="29">
        <v>12</v>
      </c>
      <c r="I118" s="21">
        <v>12</v>
      </c>
      <c r="J118" t="e">
        <f>VLOOKUP(A118,'Época Recurso'!B:C,2,FALSE)</f>
        <v>#N/A</v>
      </c>
      <c r="K118" s="29" t="e">
        <f t="shared" si="6"/>
        <v>#N/A</v>
      </c>
      <c r="L118" s="20" t="e">
        <f>K118*0.75+H118*0.25</f>
        <v>#N/A</v>
      </c>
      <c r="M118" s="30" t="e">
        <f t="shared" si="7"/>
        <v>#N/A</v>
      </c>
    </row>
    <row r="119" spans="1:13" ht="12.75">
      <c r="A119" s="43">
        <v>47048</v>
      </c>
      <c r="B119" s="45" t="s">
        <v>355</v>
      </c>
      <c r="C119" s="22"/>
      <c r="D119" s="22">
        <v>100</v>
      </c>
      <c r="E119" s="23"/>
      <c r="F119" s="23"/>
      <c r="G119" s="23"/>
      <c r="H119" s="24">
        <v>2</v>
      </c>
      <c r="I119" s="23">
        <v>15</v>
      </c>
      <c r="J119" t="e">
        <f>VLOOKUP(A119,'Época Recurso'!B:C,2,FALSE)</f>
        <v>#N/A</v>
      </c>
      <c r="K119" s="24" t="e">
        <f t="shared" si="6"/>
        <v>#N/A</v>
      </c>
      <c r="L119" s="22" t="e">
        <f>K119*0.75+H119</f>
        <v>#N/A</v>
      </c>
      <c r="M119" s="25" t="e">
        <f t="shared" si="7"/>
        <v>#N/A</v>
      </c>
    </row>
    <row r="120" spans="1:13" ht="25.5">
      <c r="A120" s="10">
        <v>47052</v>
      </c>
      <c r="B120" s="27" t="s">
        <v>382</v>
      </c>
      <c r="C120" s="11" t="s">
        <v>354</v>
      </c>
      <c r="H120" s="14">
        <v>12</v>
      </c>
      <c r="I120">
        <v>9</v>
      </c>
      <c r="J120" t="e">
        <f>VLOOKUP(A120,'Época Recurso'!B:C,2,FALSE)</f>
        <v>#N/A</v>
      </c>
      <c r="K120" s="14" t="e">
        <f t="shared" si="6"/>
        <v>#N/A</v>
      </c>
      <c r="L120" s="13" t="e">
        <f>K120*0.75+H120*0.25</f>
        <v>#N/A</v>
      </c>
      <c r="M120" s="15" t="e">
        <f t="shared" si="7"/>
        <v>#N/A</v>
      </c>
    </row>
    <row r="121" spans="1:13" ht="12.75">
      <c r="A121" s="10">
        <v>47054</v>
      </c>
      <c r="B121" s="11" t="s">
        <v>589</v>
      </c>
      <c r="C121" s="11">
        <v>1</v>
      </c>
      <c r="D121" s="26">
        <v>40</v>
      </c>
      <c r="H121" s="14">
        <v>3.75</v>
      </c>
      <c r="I121">
        <v>15</v>
      </c>
      <c r="J121" t="e">
        <f>VLOOKUP(A121,'Época Recurso'!B:C,2,FALSE)</f>
        <v>#N/A</v>
      </c>
      <c r="K121" s="14" t="e">
        <f t="shared" si="6"/>
        <v>#N/A</v>
      </c>
      <c r="L121" s="13" t="e">
        <f>K121*0.75+H121</f>
        <v>#N/A</v>
      </c>
      <c r="M121" s="15" t="e">
        <f t="shared" si="7"/>
        <v>#N/A</v>
      </c>
    </row>
    <row r="122" spans="1:13" ht="12.75">
      <c r="A122" s="17">
        <v>47060</v>
      </c>
      <c r="B122" s="18" t="s">
        <v>392</v>
      </c>
      <c r="C122" s="27" t="s">
        <v>361</v>
      </c>
      <c r="D122" s="26">
        <v>30</v>
      </c>
      <c r="H122" s="14">
        <v>2.5</v>
      </c>
      <c r="J122" t="e">
        <f>VLOOKUP(A122,'Época Recurso'!B:C,2,FALSE)</f>
        <v>#N/A</v>
      </c>
      <c r="K122" s="14" t="e">
        <f t="shared" si="6"/>
        <v>#N/A</v>
      </c>
      <c r="L122" s="13" t="e">
        <f>K122*0.75+H122</f>
        <v>#N/A</v>
      </c>
      <c r="M122" s="15" t="e">
        <f t="shared" si="7"/>
        <v>#N/A</v>
      </c>
    </row>
    <row r="123" spans="1:13" ht="12.75">
      <c r="A123" s="17">
        <v>47063</v>
      </c>
      <c r="B123" s="27" t="s">
        <v>394</v>
      </c>
      <c r="C123" s="27" t="s">
        <v>354</v>
      </c>
      <c r="H123" s="14">
        <v>13</v>
      </c>
      <c r="I123">
        <v>7</v>
      </c>
      <c r="J123">
        <f>VLOOKUP(A123,'Época Recurso'!B:C,2,FALSE)</f>
        <v>9</v>
      </c>
      <c r="K123" s="14">
        <f t="shared" si="6"/>
        <v>9</v>
      </c>
      <c r="L123" s="13">
        <f>K123*0.75+H123*0.25</f>
        <v>10</v>
      </c>
      <c r="M123" s="15">
        <f t="shared" si="7"/>
        <v>10</v>
      </c>
    </row>
    <row r="124" spans="1:13" ht="25.5">
      <c r="A124" s="10">
        <v>47064</v>
      </c>
      <c r="B124" s="11" t="s">
        <v>400</v>
      </c>
      <c r="C124" s="11" t="s">
        <v>354</v>
      </c>
      <c r="H124" s="14">
        <v>14</v>
      </c>
      <c r="I124">
        <v>10</v>
      </c>
      <c r="J124" t="e">
        <f>VLOOKUP(A124,'Época Recurso'!B:C,2,FALSE)</f>
        <v>#N/A</v>
      </c>
      <c r="K124" s="14" t="e">
        <f t="shared" si="6"/>
        <v>#N/A</v>
      </c>
      <c r="L124" s="13" t="e">
        <f>K124*0.75+H124*0.25</f>
        <v>#N/A</v>
      </c>
      <c r="M124" s="15" t="e">
        <f t="shared" si="7"/>
        <v>#N/A</v>
      </c>
    </row>
    <row r="125" spans="1:13" ht="12.75">
      <c r="A125" s="10">
        <v>47069</v>
      </c>
      <c r="B125" s="11" t="s">
        <v>676</v>
      </c>
      <c r="C125" s="11">
        <v>1</v>
      </c>
      <c r="I125">
        <v>4</v>
      </c>
      <c r="J125">
        <f>VLOOKUP(A125,'Época Recurso'!B:C,2,FALSE)</f>
        <v>6</v>
      </c>
      <c r="K125" s="14">
        <f t="shared" si="6"/>
        <v>6</v>
      </c>
      <c r="L125" s="13">
        <f>K125*0.75+H125</f>
        <v>4.5</v>
      </c>
      <c r="M125" s="15" t="str">
        <f t="shared" si="7"/>
        <v>REP</v>
      </c>
    </row>
    <row r="126" spans="1:13" ht="25.5">
      <c r="A126" s="10">
        <v>47072</v>
      </c>
      <c r="B126" s="27" t="s">
        <v>575</v>
      </c>
      <c r="C126" s="11" t="s">
        <v>354</v>
      </c>
      <c r="H126" s="14">
        <v>16</v>
      </c>
      <c r="I126">
        <v>10</v>
      </c>
      <c r="J126" t="e">
        <f>VLOOKUP(A126,'Época Recurso'!B:C,2,FALSE)</f>
        <v>#N/A</v>
      </c>
      <c r="K126" s="14" t="e">
        <f t="shared" si="6"/>
        <v>#N/A</v>
      </c>
      <c r="L126" s="13" t="e">
        <f>K126*0.75+H126*0.25</f>
        <v>#N/A</v>
      </c>
      <c r="M126" s="15" t="e">
        <f t="shared" si="7"/>
        <v>#N/A</v>
      </c>
    </row>
    <row r="127" spans="1:13" ht="25.5">
      <c r="A127" s="10">
        <v>47079</v>
      </c>
      <c r="B127" s="11" t="s">
        <v>357</v>
      </c>
      <c r="C127" s="11" t="s">
        <v>354</v>
      </c>
      <c r="H127" s="14">
        <v>14</v>
      </c>
      <c r="I127">
        <v>4</v>
      </c>
      <c r="J127">
        <f>VLOOKUP(A127,'Época Recurso'!B:C,2,FALSE)</f>
        <v>5</v>
      </c>
      <c r="K127" s="14">
        <f t="shared" si="6"/>
        <v>5</v>
      </c>
      <c r="L127" s="13">
        <f>K127*0.75+H127*0.25</f>
        <v>7.25</v>
      </c>
      <c r="M127" s="15" t="str">
        <f t="shared" si="7"/>
        <v>REP</v>
      </c>
    </row>
    <row r="128" spans="1:13" ht="12.75">
      <c r="A128" s="10">
        <v>47081</v>
      </c>
      <c r="B128" s="11" t="s">
        <v>800</v>
      </c>
      <c r="C128" s="11">
        <v>1</v>
      </c>
      <c r="D128" s="26">
        <v>19</v>
      </c>
      <c r="H128" s="14">
        <v>2</v>
      </c>
      <c r="I128">
        <v>10</v>
      </c>
      <c r="J128" t="e">
        <f>VLOOKUP(A128,'Época Recurso'!B:C,2,FALSE)</f>
        <v>#N/A</v>
      </c>
      <c r="K128" s="14" t="e">
        <f t="shared" si="6"/>
        <v>#N/A</v>
      </c>
      <c r="L128" s="13" t="e">
        <f>K128*0.75+H128</f>
        <v>#N/A</v>
      </c>
      <c r="M128" s="15" t="e">
        <f t="shared" si="7"/>
        <v>#N/A</v>
      </c>
    </row>
    <row r="129" spans="1:13" ht="12.75">
      <c r="A129" s="10">
        <v>47082</v>
      </c>
      <c r="B129" s="11" t="s">
        <v>804</v>
      </c>
      <c r="C129" s="11">
        <v>1</v>
      </c>
      <c r="I129">
        <v>5</v>
      </c>
      <c r="J129">
        <f>VLOOKUP(A129,'Época Recurso'!B:C,2,FALSE)</f>
        <v>10.5</v>
      </c>
      <c r="K129" s="14">
        <f t="shared" si="6"/>
        <v>10.5</v>
      </c>
      <c r="L129" s="13">
        <f>K129*0.75+H129</f>
        <v>7.875</v>
      </c>
      <c r="M129" s="15" t="str">
        <f t="shared" si="7"/>
        <v>REP</v>
      </c>
    </row>
    <row r="130" spans="1:13" ht="25.5">
      <c r="A130" s="10">
        <v>47084</v>
      </c>
      <c r="B130" s="27" t="s">
        <v>580</v>
      </c>
      <c r="C130" s="11" t="s">
        <v>354</v>
      </c>
      <c r="H130" s="14">
        <v>18</v>
      </c>
      <c r="I130">
        <v>10</v>
      </c>
      <c r="J130" t="e">
        <f>VLOOKUP(A130,'Época Recurso'!B:C,2,FALSE)</f>
        <v>#N/A</v>
      </c>
      <c r="K130" s="14" t="e">
        <f t="shared" si="6"/>
        <v>#N/A</v>
      </c>
      <c r="L130" s="13" t="e">
        <f>K130*0.75+H130*0.25</f>
        <v>#N/A</v>
      </c>
      <c r="M130" s="15" t="e">
        <f t="shared" si="7"/>
        <v>#N/A</v>
      </c>
    </row>
    <row r="131" spans="1:13" ht="12.75">
      <c r="A131" s="10">
        <v>47088</v>
      </c>
      <c r="B131" s="11" t="s">
        <v>669</v>
      </c>
      <c r="C131" s="11">
        <v>1</v>
      </c>
      <c r="D131" s="26">
        <v>121</v>
      </c>
      <c r="H131" s="14">
        <v>2.5</v>
      </c>
      <c r="I131">
        <v>15</v>
      </c>
      <c r="J131" t="e">
        <f>VLOOKUP(A131,'Época Recurso'!B:C,2,FALSE)</f>
        <v>#N/A</v>
      </c>
      <c r="K131" s="14" t="e">
        <f t="shared" si="6"/>
        <v>#N/A</v>
      </c>
      <c r="L131" s="13" t="e">
        <f>K131*0.75+H131</f>
        <v>#N/A</v>
      </c>
      <c r="M131" s="15" t="e">
        <f t="shared" si="7"/>
        <v>#N/A</v>
      </c>
    </row>
    <row r="132" spans="1:13" ht="12.75">
      <c r="A132" s="17">
        <v>47089</v>
      </c>
      <c r="B132" s="27" t="s">
        <v>388</v>
      </c>
      <c r="C132" s="27" t="s">
        <v>354</v>
      </c>
      <c r="D132" s="26">
        <v>13</v>
      </c>
      <c r="H132" s="14">
        <v>13</v>
      </c>
      <c r="I132">
        <v>1</v>
      </c>
      <c r="J132" t="e">
        <f>VLOOKUP(A132,'Época Recurso'!B:C,2,FALSE)</f>
        <v>#N/A</v>
      </c>
      <c r="K132" s="14" t="e">
        <f t="shared" si="6"/>
        <v>#N/A</v>
      </c>
      <c r="L132" s="13" t="e">
        <f>K132*0.75+H132*0.25</f>
        <v>#N/A</v>
      </c>
      <c r="M132" s="15" t="e">
        <f t="shared" si="7"/>
        <v>#N/A</v>
      </c>
    </row>
    <row r="133" spans="1:13" ht="25.5">
      <c r="A133" s="10">
        <v>47090</v>
      </c>
      <c r="B133" s="11" t="s">
        <v>390</v>
      </c>
      <c r="C133" s="11" t="s">
        <v>354</v>
      </c>
      <c r="H133" s="14">
        <v>9</v>
      </c>
      <c r="I133">
        <v>7</v>
      </c>
      <c r="J133">
        <f>VLOOKUP(A133,'Época Recurso'!B:C,2,FALSE)</f>
        <v>11</v>
      </c>
      <c r="K133" s="14">
        <f t="shared" si="6"/>
        <v>11</v>
      </c>
      <c r="L133" s="13">
        <f>K133*0.75+H133*0.25</f>
        <v>10.5</v>
      </c>
      <c r="M133" s="15">
        <f t="shared" si="7"/>
        <v>11</v>
      </c>
    </row>
    <row r="134" spans="1:13" ht="12.75">
      <c r="A134" s="17">
        <v>47090</v>
      </c>
      <c r="B134" s="27" t="s">
        <v>393</v>
      </c>
      <c r="C134" s="27"/>
      <c r="D134" s="26">
        <v>70</v>
      </c>
      <c r="H134" s="14">
        <v>2.5</v>
      </c>
      <c r="J134">
        <f>VLOOKUP(A134,'Época Recurso'!B:C,2,FALSE)</f>
        <v>11</v>
      </c>
      <c r="K134" s="14">
        <f t="shared" si="6"/>
        <v>11</v>
      </c>
      <c r="L134" s="13">
        <f aca="true" t="shared" si="8" ref="L134:L143">K134*0.75+H134</f>
        <v>10.75</v>
      </c>
      <c r="M134" s="15">
        <f t="shared" si="7"/>
        <v>11</v>
      </c>
    </row>
    <row r="135" spans="1:13" ht="12.75">
      <c r="A135" s="17">
        <v>47099</v>
      </c>
      <c r="B135" s="46" t="s">
        <v>359</v>
      </c>
      <c r="C135" s="27"/>
      <c r="D135" s="26">
        <v>70</v>
      </c>
      <c r="H135" s="14">
        <v>2.5</v>
      </c>
      <c r="I135">
        <v>6</v>
      </c>
      <c r="J135">
        <f>VLOOKUP(A135,'Época Recurso'!B:C,2,FALSE)</f>
        <v>12</v>
      </c>
      <c r="K135" s="14">
        <f t="shared" si="6"/>
        <v>12</v>
      </c>
      <c r="L135" s="13">
        <f t="shared" si="8"/>
        <v>11.5</v>
      </c>
      <c r="M135" s="15">
        <f t="shared" si="7"/>
        <v>12</v>
      </c>
    </row>
    <row r="136" spans="1:13" ht="12.75">
      <c r="A136" s="32">
        <v>47103</v>
      </c>
      <c r="B136" s="35" t="s">
        <v>819</v>
      </c>
      <c r="C136" s="11">
        <v>1</v>
      </c>
      <c r="D136" s="26">
        <v>100</v>
      </c>
      <c r="H136" s="14">
        <v>2</v>
      </c>
      <c r="I136">
        <v>15</v>
      </c>
      <c r="J136" t="e">
        <f>VLOOKUP(A136,'Época Recurso'!B:C,2,FALSE)</f>
        <v>#N/A</v>
      </c>
      <c r="K136" s="14" t="e">
        <f t="shared" si="6"/>
        <v>#N/A</v>
      </c>
      <c r="L136" s="13" t="e">
        <f t="shared" si="8"/>
        <v>#N/A</v>
      </c>
      <c r="M136" s="15" t="e">
        <f t="shared" si="7"/>
        <v>#N/A</v>
      </c>
    </row>
    <row r="137" spans="1:13" ht="12.75">
      <c r="A137" s="17">
        <v>47108</v>
      </c>
      <c r="B137" s="27" t="s">
        <v>462</v>
      </c>
      <c r="C137" s="27"/>
      <c r="D137" s="26">
        <v>5</v>
      </c>
      <c r="H137" s="14">
        <v>3.75</v>
      </c>
      <c r="I137">
        <v>16</v>
      </c>
      <c r="J137" t="e">
        <f>VLOOKUP(A137,'Época Recurso'!B:C,2,FALSE)</f>
        <v>#N/A</v>
      </c>
      <c r="K137" s="14" t="e">
        <f t="shared" si="6"/>
        <v>#N/A</v>
      </c>
      <c r="L137" s="13" t="e">
        <f t="shared" si="8"/>
        <v>#N/A</v>
      </c>
      <c r="M137" s="15" t="e">
        <f t="shared" si="7"/>
        <v>#N/A</v>
      </c>
    </row>
    <row r="138" spans="1:13" ht="12.75">
      <c r="A138" s="10">
        <v>47112</v>
      </c>
      <c r="B138" s="11" t="s">
        <v>696</v>
      </c>
      <c r="C138" s="11">
        <v>1</v>
      </c>
      <c r="D138" s="26">
        <v>9</v>
      </c>
      <c r="H138" s="14">
        <v>1.25</v>
      </c>
      <c r="I138">
        <v>4</v>
      </c>
      <c r="J138">
        <f>VLOOKUP(A138,'Época Recurso'!B:C,2,FALSE)</f>
        <v>3</v>
      </c>
      <c r="K138" s="14">
        <f t="shared" si="6"/>
        <v>4</v>
      </c>
      <c r="L138" s="13">
        <f t="shared" si="8"/>
        <v>4.25</v>
      </c>
      <c r="M138" s="15" t="str">
        <f t="shared" si="7"/>
        <v>REP</v>
      </c>
    </row>
    <row r="139" spans="1:13" ht="12.75">
      <c r="A139" s="10">
        <v>47113</v>
      </c>
      <c r="B139" s="11" t="s">
        <v>697</v>
      </c>
      <c r="C139" s="11">
        <v>1</v>
      </c>
      <c r="D139" s="26">
        <v>30</v>
      </c>
      <c r="H139" s="14">
        <v>2.5</v>
      </c>
      <c r="I139">
        <v>6</v>
      </c>
      <c r="J139">
        <f>VLOOKUP(A139,'Época Recurso'!B:C,2,FALSE)</f>
        <v>11</v>
      </c>
      <c r="K139" s="14">
        <f t="shared" si="6"/>
        <v>11</v>
      </c>
      <c r="L139" s="13">
        <f t="shared" si="8"/>
        <v>10.75</v>
      </c>
      <c r="M139" s="15">
        <f t="shared" si="7"/>
        <v>11</v>
      </c>
    </row>
    <row r="140" spans="1:13" ht="12.75">
      <c r="A140" s="10">
        <v>47114</v>
      </c>
      <c r="B140" s="11" t="s">
        <v>708</v>
      </c>
      <c r="C140" s="11">
        <v>1</v>
      </c>
      <c r="D140" s="26">
        <v>91</v>
      </c>
      <c r="H140" s="14">
        <v>2.5</v>
      </c>
      <c r="J140" t="e">
        <f>VLOOKUP(A140,'Época Recurso'!B:C,2,FALSE)</f>
        <v>#N/A</v>
      </c>
      <c r="K140" s="14" t="e">
        <f t="shared" si="6"/>
        <v>#N/A</v>
      </c>
      <c r="L140" s="13" t="e">
        <f t="shared" si="8"/>
        <v>#N/A</v>
      </c>
      <c r="M140" s="15" t="e">
        <f t="shared" si="7"/>
        <v>#N/A</v>
      </c>
    </row>
    <row r="141" spans="1:13" ht="12.75">
      <c r="A141" s="10">
        <v>47116</v>
      </c>
      <c r="B141" s="11" t="s">
        <v>693</v>
      </c>
      <c r="C141" s="11">
        <v>1</v>
      </c>
      <c r="D141" s="26">
        <v>100</v>
      </c>
      <c r="H141" s="14">
        <v>2</v>
      </c>
      <c r="I141">
        <v>4</v>
      </c>
      <c r="J141">
        <f>VLOOKUP(A141,'Época Recurso'!B:C,2,FALSE)</f>
        <v>3</v>
      </c>
      <c r="K141" s="14">
        <f t="shared" si="6"/>
        <v>4</v>
      </c>
      <c r="L141" s="13">
        <f t="shared" si="8"/>
        <v>5</v>
      </c>
      <c r="M141" s="15" t="str">
        <f t="shared" si="7"/>
        <v>REP</v>
      </c>
    </row>
    <row r="142" spans="1:13" ht="12.75">
      <c r="A142" s="10">
        <v>47118</v>
      </c>
      <c r="B142" s="11" t="s">
        <v>665</v>
      </c>
      <c r="C142" s="11">
        <v>1</v>
      </c>
      <c r="J142" t="e">
        <f>VLOOKUP(A142,'Época Recurso'!B:C,2,FALSE)</f>
        <v>#N/A</v>
      </c>
      <c r="K142" s="14" t="e">
        <f t="shared" si="6"/>
        <v>#N/A</v>
      </c>
      <c r="L142" s="13" t="e">
        <f t="shared" si="8"/>
        <v>#N/A</v>
      </c>
      <c r="M142" s="15" t="e">
        <f t="shared" si="7"/>
        <v>#N/A</v>
      </c>
    </row>
    <row r="143" spans="1:13" ht="12.75">
      <c r="A143" s="17">
        <v>47119</v>
      </c>
      <c r="B143" s="27" t="s">
        <v>559</v>
      </c>
      <c r="C143" s="27"/>
      <c r="D143" s="26">
        <v>70</v>
      </c>
      <c r="H143" s="14">
        <v>2.5</v>
      </c>
      <c r="I143">
        <v>4</v>
      </c>
      <c r="J143">
        <f>VLOOKUP(A143,'Época Recurso'!B:C,2,FALSE)</f>
        <v>10</v>
      </c>
      <c r="K143" s="14">
        <f t="shared" si="6"/>
        <v>10</v>
      </c>
      <c r="L143" s="13">
        <f t="shared" si="8"/>
        <v>10</v>
      </c>
      <c r="M143" s="15">
        <f t="shared" si="7"/>
        <v>10</v>
      </c>
    </row>
    <row r="144" spans="1:13" ht="12.75">
      <c r="A144" s="17">
        <v>47120</v>
      </c>
      <c r="B144" s="27" t="s">
        <v>636</v>
      </c>
      <c r="C144" s="27" t="s">
        <v>354</v>
      </c>
      <c r="H144" s="14">
        <v>15</v>
      </c>
      <c r="I144">
        <v>11</v>
      </c>
      <c r="J144" t="e">
        <f>VLOOKUP(A144,'Época Recurso'!B:C,2,FALSE)</f>
        <v>#N/A</v>
      </c>
      <c r="K144" s="14" t="e">
        <f t="shared" si="6"/>
        <v>#N/A</v>
      </c>
      <c r="L144" s="13" t="e">
        <f>K144*0.75+H144*0.25</f>
        <v>#N/A</v>
      </c>
      <c r="M144" s="15" t="e">
        <f t="shared" si="7"/>
        <v>#N/A</v>
      </c>
    </row>
    <row r="145" spans="1:13" ht="12.75">
      <c r="A145" s="10">
        <v>47125</v>
      </c>
      <c r="B145" s="11" t="s">
        <v>747</v>
      </c>
      <c r="C145" s="11">
        <v>1</v>
      </c>
      <c r="D145" s="26">
        <v>30</v>
      </c>
      <c r="H145" s="14">
        <v>2.5</v>
      </c>
      <c r="I145">
        <v>1</v>
      </c>
      <c r="J145">
        <f>VLOOKUP(A145,'Época Recurso'!B:C,2,FALSE)</f>
        <v>5</v>
      </c>
      <c r="K145" s="14">
        <f t="shared" si="6"/>
        <v>5</v>
      </c>
      <c r="L145" s="13">
        <f>K145*0.75+H145</f>
        <v>6.25</v>
      </c>
      <c r="M145" s="15" t="str">
        <f t="shared" si="7"/>
        <v>REP</v>
      </c>
    </row>
    <row r="146" spans="1:13" ht="25.5">
      <c r="A146" s="10">
        <v>47128</v>
      </c>
      <c r="B146" s="11" t="s">
        <v>376</v>
      </c>
      <c r="C146" s="11" t="s">
        <v>354</v>
      </c>
      <c r="H146" s="14">
        <v>18</v>
      </c>
      <c r="I146">
        <v>8</v>
      </c>
      <c r="J146" t="e">
        <f>VLOOKUP(A146,'Época Recurso'!B:C,2,FALSE)</f>
        <v>#N/A</v>
      </c>
      <c r="K146" s="14" t="e">
        <f t="shared" si="6"/>
        <v>#N/A</v>
      </c>
      <c r="L146" s="13" t="e">
        <f>K146*0.75+H146*0.25</f>
        <v>#N/A</v>
      </c>
      <c r="M146" s="15" t="e">
        <f t="shared" si="7"/>
        <v>#N/A</v>
      </c>
    </row>
    <row r="147" spans="1:13" ht="25.5">
      <c r="A147" s="10">
        <v>47131</v>
      </c>
      <c r="B147" s="27" t="s">
        <v>358</v>
      </c>
      <c r="C147" s="11" t="s">
        <v>354</v>
      </c>
      <c r="H147" s="14">
        <v>16</v>
      </c>
      <c r="I147">
        <v>4</v>
      </c>
      <c r="J147">
        <f>VLOOKUP(A147,'Época Recurso'!B:C,2,FALSE)</f>
        <v>10</v>
      </c>
      <c r="K147" s="14">
        <f t="shared" si="6"/>
        <v>10</v>
      </c>
      <c r="L147" s="13">
        <f>K147*0.75+H147*0.25</f>
        <v>11.5</v>
      </c>
      <c r="M147" s="15">
        <f t="shared" si="7"/>
        <v>12</v>
      </c>
    </row>
    <row r="148" spans="1:13" ht="12.75">
      <c r="A148" s="10">
        <v>47394</v>
      </c>
      <c r="B148" s="11" t="s">
        <v>600</v>
      </c>
      <c r="C148" s="11">
        <v>1</v>
      </c>
      <c r="D148" s="26">
        <v>104</v>
      </c>
      <c r="H148" s="14">
        <v>1.25</v>
      </c>
      <c r="I148">
        <v>6</v>
      </c>
      <c r="J148">
        <f>VLOOKUP(A148,'Época Recurso'!B:C,2,FALSE)</f>
        <v>6</v>
      </c>
      <c r="K148" s="14">
        <f aca="true" t="shared" si="9" ref="K148:K211">MAX(I148:J148)</f>
        <v>6</v>
      </c>
      <c r="L148" s="13">
        <f>K148*0.75+H148</f>
        <v>5.75</v>
      </c>
      <c r="M148" s="15" t="str">
        <f t="shared" si="7"/>
        <v>REP</v>
      </c>
    </row>
    <row r="149" spans="1:13" ht="12.75">
      <c r="A149" s="17">
        <v>47401</v>
      </c>
      <c r="B149" s="18" t="s">
        <v>434</v>
      </c>
      <c r="C149" s="18">
        <v>1</v>
      </c>
      <c r="D149" s="28"/>
      <c r="E149" s="21"/>
      <c r="J149" t="e">
        <f>VLOOKUP(A149,'Época Recurso'!B:C,2,FALSE)</f>
        <v>#N/A</v>
      </c>
      <c r="K149" s="14" t="e">
        <f t="shared" si="9"/>
        <v>#N/A</v>
      </c>
      <c r="L149" s="13" t="e">
        <f aca="true" t="shared" si="10" ref="L149:L160">0.6*K149+0.4*H149</f>
        <v>#N/A</v>
      </c>
      <c r="M149" s="15" t="e">
        <f aca="true" t="shared" si="11" ref="M149:M160">IF(AND(H149&gt;=7.5,K149&gt;=7.5,L149&gt;=9.5),ROUND(L149,0),"REP")</f>
        <v>#N/A</v>
      </c>
    </row>
    <row r="150" spans="1:13" ht="12.75">
      <c r="A150" s="17">
        <v>47402</v>
      </c>
      <c r="B150" s="18" t="s">
        <v>481</v>
      </c>
      <c r="C150" s="18">
        <v>2</v>
      </c>
      <c r="D150" s="28"/>
      <c r="E150" s="21"/>
      <c r="J150" t="e">
        <f>VLOOKUP(A150,'Época Recurso'!B:C,2,FALSE)</f>
        <v>#N/A</v>
      </c>
      <c r="K150" s="14" t="e">
        <f t="shared" si="9"/>
        <v>#N/A</v>
      </c>
      <c r="L150" s="13" t="e">
        <f t="shared" si="10"/>
        <v>#N/A</v>
      </c>
      <c r="M150" s="15" t="e">
        <f t="shared" si="11"/>
        <v>#N/A</v>
      </c>
    </row>
    <row r="151" spans="1:13" ht="12.75">
      <c r="A151" s="10">
        <v>47403</v>
      </c>
      <c r="B151" s="11" t="s">
        <v>319</v>
      </c>
      <c r="C151" s="11">
        <v>1</v>
      </c>
      <c r="D151" s="26">
        <v>56</v>
      </c>
      <c r="E151">
        <v>7</v>
      </c>
      <c r="H151" s="14">
        <v>10</v>
      </c>
      <c r="I151">
        <v>5</v>
      </c>
      <c r="J151">
        <f>VLOOKUP(A151,'Época Recurso'!B:C,2,FALSE)</f>
        <v>5</v>
      </c>
      <c r="K151" s="14">
        <f t="shared" si="9"/>
        <v>5</v>
      </c>
      <c r="L151" s="13">
        <f t="shared" si="10"/>
        <v>7</v>
      </c>
      <c r="M151" s="15" t="str">
        <f t="shared" si="11"/>
        <v>REP</v>
      </c>
    </row>
    <row r="152" spans="1:13" ht="12.75">
      <c r="A152" s="17">
        <v>47406</v>
      </c>
      <c r="B152" s="18" t="s">
        <v>495</v>
      </c>
      <c r="C152" s="18">
        <v>2</v>
      </c>
      <c r="D152" s="28">
        <v>43</v>
      </c>
      <c r="E152" s="16">
        <v>17</v>
      </c>
      <c r="H152" s="14">
        <v>13</v>
      </c>
      <c r="I152">
        <v>4</v>
      </c>
      <c r="J152">
        <f>VLOOKUP(A152,'Época Recurso'!B:C,2,FALSE)</f>
        <v>7</v>
      </c>
      <c r="K152" s="14">
        <f t="shared" si="9"/>
        <v>7</v>
      </c>
      <c r="L152" s="13">
        <f t="shared" si="10"/>
        <v>9.4</v>
      </c>
      <c r="M152" s="15" t="str">
        <f t="shared" si="11"/>
        <v>REP</v>
      </c>
    </row>
    <row r="153" spans="1:13" ht="12.75">
      <c r="A153" s="17">
        <v>47411</v>
      </c>
      <c r="B153" s="18" t="s">
        <v>490</v>
      </c>
      <c r="C153" s="18">
        <v>2</v>
      </c>
      <c r="D153" s="28">
        <v>65</v>
      </c>
      <c r="E153" s="21">
        <v>8</v>
      </c>
      <c r="H153" s="14">
        <v>13</v>
      </c>
      <c r="I153">
        <v>12</v>
      </c>
      <c r="J153" t="e">
        <f>VLOOKUP(A153,'Época Recurso'!B:C,2,FALSE)</f>
        <v>#N/A</v>
      </c>
      <c r="K153" s="14" t="e">
        <f t="shared" si="9"/>
        <v>#N/A</v>
      </c>
      <c r="L153" s="13" t="e">
        <f t="shared" si="10"/>
        <v>#N/A</v>
      </c>
      <c r="M153" s="15" t="e">
        <f t="shared" si="11"/>
        <v>#N/A</v>
      </c>
    </row>
    <row r="154" spans="1:13" ht="12.75">
      <c r="A154" s="17">
        <v>47412</v>
      </c>
      <c r="B154" s="18" t="s">
        <v>330</v>
      </c>
      <c r="C154" s="18">
        <v>1</v>
      </c>
      <c r="D154" s="28"/>
      <c r="E154" s="21"/>
      <c r="J154" t="e">
        <f>VLOOKUP(A154,'Época Recurso'!B:C,2,FALSE)</f>
        <v>#N/A</v>
      </c>
      <c r="K154" s="14" t="e">
        <f t="shared" si="9"/>
        <v>#N/A</v>
      </c>
      <c r="L154" s="13" t="e">
        <f t="shared" si="10"/>
        <v>#N/A</v>
      </c>
      <c r="M154" s="15" t="e">
        <f t="shared" si="11"/>
        <v>#N/A</v>
      </c>
    </row>
    <row r="155" spans="1:13" ht="12.75">
      <c r="A155" s="10">
        <v>47414</v>
      </c>
      <c r="B155" s="11" t="s">
        <v>323</v>
      </c>
      <c r="C155" s="11">
        <v>2</v>
      </c>
      <c r="D155" s="26">
        <v>32</v>
      </c>
      <c r="E155">
        <v>13</v>
      </c>
      <c r="H155" s="14">
        <v>13</v>
      </c>
      <c r="I155">
        <v>7</v>
      </c>
      <c r="J155">
        <f>VLOOKUP(A155,'Época Recurso'!B:C,2,FALSE)</f>
        <v>13.7</v>
      </c>
      <c r="K155" s="14">
        <f t="shared" si="9"/>
        <v>13.7</v>
      </c>
      <c r="L155" s="13">
        <f t="shared" si="10"/>
        <v>13.419999999999998</v>
      </c>
      <c r="M155" s="15">
        <f t="shared" si="11"/>
        <v>13</v>
      </c>
    </row>
    <row r="156" spans="1:13" ht="25.5">
      <c r="A156" s="17">
        <v>47415</v>
      </c>
      <c r="B156" s="18" t="s">
        <v>524</v>
      </c>
      <c r="C156" s="18" t="s">
        <v>354</v>
      </c>
      <c r="D156" s="28"/>
      <c r="E156" s="21"/>
      <c r="H156" s="14">
        <v>19</v>
      </c>
      <c r="I156">
        <v>7</v>
      </c>
      <c r="J156">
        <f>VLOOKUP(A156,'Época Recurso'!B:C,2,FALSE)</f>
        <v>15</v>
      </c>
      <c r="K156" s="14">
        <f t="shared" si="9"/>
        <v>15</v>
      </c>
      <c r="L156" s="13">
        <f t="shared" si="10"/>
        <v>16.6</v>
      </c>
      <c r="M156" s="15">
        <f t="shared" si="11"/>
        <v>17</v>
      </c>
    </row>
    <row r="157" spans="1:13" ht="12.75">
      <c r="A157" s="17">
        <v>47417</v>
      </c>
      <c r="B157" s="18" t="s">
        <v>485</v>
      </c>
      <c r="C157" s="18">
        <v>1</v>
      </c>
      <c r="D157" s="28">
        <v>65</v>
      </c>
      <c r="E157" s="21">
        <v>0</v>
      </c>
      <c r="J157" t="e">
        <f>VLOOKUP(A157,'Época Recurso'!B:C,2,FALSE)</f>
        <v>#N/A</v>
      </c>
      <c r="K157" s="14" t="e">
        <f t="shared" si="9"/>
        <v>#N/A</v>
      </c>
      <c r="L157" s="13" t="e">
        <f t="shared" si="10"/>
        <v>#N/A</v>
      </c>
      <c r="M157" s="15" t="e">
        <f t="shared" si="11"/>
        <v>#N/A</v>
      </c>
    </row>
    <row r="158" spans="1:13" ht="12.75">
      <c r="A158" s="17">
        <v>47419</v>
      </c>
      <c r="B158" s="18" t="s">
        <v>521</v>
      </c>
      <c r="C158" s="18">
        <v>1</v>
      </c>
      <c r="D158" s="28">
        <v>133</v>
      </c>
      <c r="E158" s="16">
        <v>0</v>
      </c>
      <c r="J158" t="e">
        <f>VLOOKUP(A158,'Época Recurso'!B:C,2,FALSE)</f>
        <v>#N/A</v>
      </c>
      <c r="K158" s="14" t="e">
        <f t="shared" si="9"/>
        <v>#N/A</v>
      </c>
      <c r="L158" s="13" t="e">
        <f t="shared" si="10"/>
        <v>#N/A</v>
      </c>
      <c r="M158" s="15" t="e">
        <f t="shared" si="11"/>
        <v>#N/A</v>
      </c>
    </row>
    <row r="159" spans="1:13" ht="12.75">
      <c r="A159" s="17">
        <v>47423</v>
      </c>
      <c r="B159" s="18" t="s">
        <v>493</v>
      </c>
      <c r="C159" s="18">
        <v>1</v>
      </c>
      <c r="D159" s="28">
        <v>133</v>
      </c>
      <c r="E159" s="16">
        <v>12</v>
      </c>
      <c r="J159" t="e">
        <f>VLOOKUP(A159,'Época Recurso'!B:C,2,FALSE)</f>
        <v>#N/A</v>
      </c>
      <c r="K159" s="14" t="e">
        <f t="shared" si="9"/>
        <v>#N/A</v>
      </c>
      <c r="L159" s="13" t="e">
        <f t="shared" si="10"/>
        <v>#N/A</v>
      </c>
      <c r="M159" s="15" t="e">
        <f t="shared" si="11"/>
        <v>#N/A</v>
      </c>
    </row>
    <row r="160" spans="1:13" ht="25.5">
      <c r="A160" s="10">
        <v>47424</v>
      </c>
      <c r="B160" s="11" t="s">
        <v>325</v>
      </c>
      <c r="C160" s="11" t="s">
        <v>354</v>
      </c>
      <c r="D160" s="26">
        <v>65</v>
      </c>
      <c r="E160">
        <v>0</v>
      </c>
      <c r="H160" s="14">
        <v>13</v>
      </c>
      <c r="I160">
        <v>7</v>
      </c>
      <c r="J160">
        <f>VLOOKUP(A160,'Época Recurso'!B:C,2,FALSE)</f>
        <v>8</v>
      </c>
      <c r="K160" s="14">
        <f t="shared" si="9"/>
        <v>8</v>
      </c>
      <c r="L160" s="13">
        <f t="shared" si="10"/>
        <v>10</v>
      </c>
      <c r="M160" s="15">
        <f t="shared" si="11"/>
        <v>10</v>
      </c>
    </row>
    <row r="161" spans="1:13" ht="12.75">
      <c r="A161" s="10">
        <v>47426</v>
      </c>
      <c r="B161" s="11" t="s">
        <v>645</v>
      </c>
      <c r="C161" s="11">
        <v>1</v>
      </c>
      <c r="J161">
        <f>VLOOKUP(A161,'Época Recurso'!B:C,2,FALSE)</f>
        <v>4</v>
      </c>
      <c r="K161" s="14">
        <f t="shared" si="9"/>
        <v>4</v>
      </c>
      <c r="L161" s="13">
        <f>K161*0.75+H161</f>
        <v>3</v>
      </c>
      <c r="M161" s="15" t="str">
        <f>IF(AND(K161&gt;=7.5,L161&gt;=9.5),ROUND(L161,0),"REP")</f>
        <v>REP</v>
      </c>
    </row>
    <row r="162" spans="1:13" ht="12.75">
      <c r="A162" s="17">
        <v>47429</v>
      </c>
      <c r="B162" s="18" t="s">
        <v>497</v>
      </c>
      <c r="C162" s="18">
        <v>1</v>
      </c>
      <c r="D162" s="28">
        <v>7</v>
      </c>
      <c r="E162" s="21">
        <v>13</v>
      </c>
      <c r="H162" s="14">
        <v>16</v>
      </c>
      <c r="I162">
        <v>9</v>
      </c>
      <c r="J162" t="e">
        <f>VLOOKUP(A162,'Época Recurso'!B:C,2,FALSE)</f>
        <v>#N/A</v>
      </c>
      <c r="K162" s="14" t="e">
        <f t="shared" si="9"/>
        <v>#N/A</v>
      </c>
      <c r="L162" s="13" t="e">
        <f>0.6*K162+0.4*H162</f>
        <v>#N/A</v>
      </c>
      <c r="M162" s="15" t="e">
        <f>IF(AND(H162&gt;=7.5,K162&gt;=7.5,L162&gt;=9.5),ROUND(L162,0),"REP")</f>
        <v>#N/A</v>
      </c>
    </row>
    <row r="163" spans="1:13" ht="12.75">
      <c r="A163" s="10">
        <v>48163</v>
      </c>
      <c r="B163" s="11" t="s">
        <v>652</v>
      </c>
      <c r="C163" s="11">
        <v>1</v>
      </c>
      <c r="J163" t="e">
        <f>VLOOKUP(A163,'Época Recurso'!B:C,2,FALSE)</f>
        <v>#N/A</v>
      </c>
      <c r="K163" s="14" t="e">
        <f t="shared" si="9"/>
        <v>#N/A</v>
      </c>
      <c r="L163" s="13" t="e">
        <f>K163*0.75+H163</f>
        <v>#N/A</v>
      </c>
      <c r="M163" s="15" t="e">
        <f>IF(AND(K163&gt;=7.5,L163&gt;=9.5),ROUND(L163,0),"REP")</f>
        <v>#N/A</v>
      </c>
    </row>
    <row r="164" spans="1:13" ht="12.75">
      <c r="A164" s="17">
        <v>48251</v>
      </c>
      <c r="B164" s="18" t="s">
        <v>362</v>
      </c>
      <c r="C164" s="27" t="s">
        <v>354</v>
      </c>
      <c r="H164" s="14">
        <v>16</v>
      </c>
      <c r="I164">
        <v>15</v>
      </c>
      <c r="J164" t="e">
        <f>VLOOKUP(A164,'Época Recurso'!B:C,2,FALSE)</f>
        <v>#N/A</v>
      </c>
      <c r="K164" s="14" t="e">
        <f t="shared" si="9"/>
        <v>#N/A</v>
      </c>
      <c r="L164" s="13" t="e">
        <f>K164*0.75+H164*0.25</f>
        <v>#N/A</v>
      </c>
      <c r="M164" s="15" t="e">
        <f>IF(AND(K164&gt;=7.5,L164&gt;=9.5),ROUND(L164,0),"REP")</f>
        <v>#N/A</v>
      </c>
    </row>
    <row r="165" spans="1:13" ht="12.75">
      <c r="A165" s="10">
        <v>48319</v>
      </c>
      <c r="B165" s="11" t="s">
        <v>811</v>
      </c>
      <c r="C165" s="11">
        <v>1</v>
      </c>
      <c r="J165" t="e">
        <f>VLOOKUP(A165,'Época Recurso'!B:C,2,FALSE)</f>
        <v>#N/A</v>
      </c>
      <c r="K165" s="14" t="e">
        <f t="shared" si="9"/>
        <v>#N/A</v>
      </c>
      <c r="L165" s="13" t="e">
        <f>K165*0.75+H165</f>
        <v>#N/A</v>
      </c>
      <c r="M165" s="15" t="e">
        <f>IF(AND(K165&gt;=7.5,L165&gt;=9.5),ROUND(L165,0),"REP")</f>
        <v>#N/A</v>
      </c>
    </row>
    <row r="166" spans="1:13" ht="12.75">
      <c r="A166" s="10">
        <v>48391</v>
      </c>
      <c r="B166" s="11" t="s">
        <v>321</v>
      </c>
      <c r="C166" s="11">
        <v>1</v>
      </c>
      <c r="D166" s="26">
        <v>31</v>
      </c>
      <c r="E166">
        <v>14</v>
      </c>
      <c r="H166" s="14">
        <v>13</v>
      </c>
      <c r="J166" t="e">
        <f>VLOOKUP(A166,'Época Recurso'!B:C,2,FALSE)</f>
        <v>#N/A</v>
      </c>
      <c r="K166" s="14" t="e">
        <f t="shared" si="9"/>
        <v>#N/A</v>
      </c>
      <c r="L166" s="13" t="e">
        <f>0.6*K166+0.4*H166</f>
        <v>#N/A</v>
      </c>
      <c r="M166" s="15" t="e">
        <f>IF(AND(H166&gt;=7.5,K166&gt;=7.5,L166&gt;=9.5),ROUND(L166,0),"REP")</f>
        <v>#N/A</v>
      </c>
    </row>
    <row r="167" spans="1:13" ht="12.75">
      <c r="A167" s="10">
        <v>48392</v>
      </c>
      <c r="B167" s="11" t="s">
        <v>320</v>
      </c>
      <c r="C167" s="11">
        <v>1</v>
      </c>
      <c r="D167" s="26">
        <v>31</v>
      </c>
      <c r="E167">
        <v>14</v>
      </c>
      <c r="H167" s="14">
        <v>13</v>
      </c>
      <c r="J167" t="e">
        <f>VLOOKUP(A167,'Época Recurso'!B:C,2,FALSE)</f>
        <v>#N/A</v>
      </c>
      <c r="K167" s="14" t="e">
        <f t="shared" si="9"/>
        <v>#N/A</v>
      </c>
      <c r="L167" s="13" t="e">
        <f>0.6*K167+0.4*H167</f>
        <v>#N/A</v>
      </c>
      <c r="M167" s="15" t="e">
        <f>IF(AND(H167&gt;=7.5,K167&gt;=7.5,L167&gt;=9.5),ROUND(L167,0),"REP")</f>
        <v>#N/A</v>
      </c>
    </row>
    <row r="168" spans="1:13" ht="12.75">
      <c r="A168" s="10">
        <v>48398</v>
      </c>
      <c r="B168" s="11" t="s">
        <v>654</v>
      </c>
      <c r="C168" s="11">
        <v>1</v>
      </c>
      <c r="J168" t="e">
        <f>VLOOKUP(A168,'Época Recurso'!B:C,2,FALSE)</f>
        <v>#N/A</v>
      </c>
      <c r="K168" s="14" t="e">
        <f t="shared" si="9"/>
        <v>#N/A</v>
      </c>
      <c r="L168" s="13" t="e">
        <f>K168*0.75+H168</f>
        <v>#N/A</v>
      </c>
      <c r="M168" s="15" t="e">
        <f>IF(AND(K168&gt;=7.5,L168&gt;=9.5),ROUND(L168,0),"REP")</f>
        <v>#N/A</v>
      </c>
    </row>
    <row r="169" spans="1:13" ht="12.75">
      <c r="A169" s="17">
        <v>48399</v>
      </c>
      <c r="B169" s="18" t="s">
        <v>496</v>
      </c>
      <c r="C169" s="18">
        <v>2</v>
      </c>
      <c r="D169" s="28">
        <v>87</v>
      </c>
      <c r="E169" s="21">
        <v>10</v>
      </c>
      <c r="H169" s="14">
        <v>10</v>
      </c>
      <c r="I169">
        <v>7</v>
      </c>
      <c r="J169">
        <f>VLOOKUP(A169,'Época Recurso'!B:C,2,FALSE)</f>
        <v>12</v>
      </c>
      <c r="K169" s="14">
        <f t="shared" si="9"/>
        <v>12</v>
      </c>
      <c r="L169" s="13">
        <f>0.6*K169+0.4*H169</f>
        <v>11.2</v>
      </c>
      <c r="M169" s="15">
        <f>IF(AND(H169&gt;=7.5,K169&gt;=7.5,L169&gt;=9.5),ROUND(L169,0),"REP")</f>
        <v>11</v>
      </c>
    </row>
    <row r="170" spans="1:13" ht="12.75">
      <c r="A170" s="17">
        <v>48400</v>
      </c>
      <c r="B170" s="18" t="s">
        <v>328</v>
      </c>
      <c r="C170" s="18">
        <v>1</v>
      </c>
      <c r="D170" s="28">
        <v>32</v>
      </c>
      <c r="E170" s="21">
        <v>13</v>
      </c>
      <c r="H170" s="14">
        <v>13</v>
      </c>
      <c r="J170" t="e">
        <f>VLOOKUP(A170,'Época Recurso'!B:C,2,FALSE)</f>
        <v>#N/A</v>
      </c>
      <c r="K170" s="14" t="e">
        <f t="shared" si="9"/>
        <v>#N/A</v>
      </c>
      <c r="L170" s="13" t="e">
        <f>0.6*K170+0.4*H170</f>
        <v>#N/A</v>
      </c>
      <c r="M170" s="15" t="e">
        <f>IF(AND(H170&gt;=7.5,K170&gt;=7.5,L170&gt;=9.5),ROUND(L170,0),"REP")</f>
        <v>#N/A</v>
      </c>
    </row>
    <row r="171" spans="1:13" ht="12.75">
      <c r="A171" s="17">
        <v>48401</v>
      </c>
      <c r="B171" s="18" t="s">
        <v>477</v>
      </c>
      <c r="C171" s="18">
        <v>1</v>
      </c>
      <c r="D171" s="28">
        <v>32</v>
      </c>
      <c r="E171" s="21">
        <v>13</v>
      </c>
      <c r="H171" s="14">
        <v>13</v>
      </c>
      <c r="J171" t="e">
        <f>VLOOKUP(A171,'Época Recurso'!B:C,2,FALSE)</f>
        <v>#N/A</v>
      </c>
      <c r="K171" s="14" t="e">
        <f t="shared" si="9"/>
        <v>#N/A</v>
      </c>
      <c r="L171" s="13" t="e">
        <f>0.6*K171+0.4*H171</f>
        <v>#N/A</v>
      </c>
      <c r="M171" s="15" t="e">
        <f>IF(AND(H171&gt;=7.5,K171&gt;=7.5,L171&gt;=9.5),ROUND(L171,0),"REP")</f>
        <v>#N/A</v>
      </c>
    </row>
    <row r="172" spans="1:13" ht="12.75">
      <c r="A172" s="10">
        <v>48404</v>
      </c>
      <c r="B172" s="11" t="s">
        <v>674</v>
      </c>
      <c r="C172" s="11">
        <v>1</v>
      </c>
      <c r="J172" t="e">
        <f>VLOOKUP(A172,'Época Recurso'!B:C,2,FALSE)</f>
        <v>#N/A</v>
      </c>
      <c r="K172" s="14" t="e">
        <f t="shared" si="9"/>
        <v>#N/A</v>
      </c>
      <c r="L172" s="13" t="e">
        <f>K172*0.75+H172</f>
        <v>#N/A</v>
      </c>
      <c r="M172" s="15" t="e">
        <f>IF(AND(K172&gt;=7.5,L172&gt;=9.5),ROUND(L172,0),"REP")</f>
        <v>#N/A</v>
      </c>
    </row>
    <row r="173" spans="1:13" ht="12.75">
      <c r="A173" s="10">
        <v>48408</v>
      </c>
      <c r="B173" s="11" t="s">
        <v>326</v>
      </c>
      <c r="C173" s="11">
        <v>1</v>
      </c>
      <c r="D173" s="26">
        <v>33</v>
      </c>
      <c r="E173" s="16">
        <v>14</v>
      </c>
      <c r="H173" s="14">
        <v>8</v>
      </c>
      <c r="I173">
        <v>2</v>
      </c>
      <c r="J173">
        <f>VLOOKUP(A173,'Época Recurso'!B:C,2,FALSE)</f>
        <v>3</v>
      </c>
      <c r="K173" s="14">
        <f t="shared" si="9"/>
        <v>3</v>
      </c>
      <c r="L173" s="13">
        <f>0.6*K173+0.4*H173</f>
        <v>5</v>
      </c>
      <c r="M173" s="15" t="str">
        <f>IF(AND(H173&gt;=7.5,K173&gt;=7.5,L173&gt;=9.5),ROUND(L173,0),"REP")</f>
        <v>REP</v>
      </c>
    </row>
    <row r="174" spans="1:13" ht="12.75">
      <c r="A174" s="17">
        <v>48409</v>
      </c>
      <c r="B174" s="18" t="s">
        <v>492</v>
      </c>
      <c r="C174" s="18">
        <v>1</v>
      </c>
      <c r="D174" s="28">
        <v>106</v>
      </c>
      <c r="E174" s="21"/>
      <c r="H174" s="14">
        <v>11</v>
      </c>
      <c r="J174" t="e">
        <f>VLOOKUP(A174,'Época Recurso'!B:C,2,FALSE)</f>
        <v>#N/A</v>
      </c>
      <c r="K174" s="14" t="e">
        <f t="shared" si="9"/>
        <v>#N/A</v>
      </c>
      <c r="L174" s="13" t="e">
        <f>0.6*K174+0.4*H174</f>
        <v>#N/A</v>
      </c>
      <c r="M174" s="15" t="e">
        <f>IF(AND(H174&gt;=7.5,K174&gt;=7.5,L174&gt;=9.5),ROUND(L174,0),"REP")</f>
        <v>#N/A</v>
      </c>
    </row>
    <row r="175" spans="1:13" ht="12.75">
      <c r="A175" s="17">
        <v>48410</v>
      </c>
      <c r="B175" s="18" t="s">
        <v>478</v>
      </c>
      <c r="C175" s="18">
        <v>1</v>
      </c>
      <c r="D175" s="28"/>
      <c r="E175" s="21"/>
      <c r="J175" t="e">
        <f>VLOOKUP(A175,'Época Recurso'!B:C,2,FALSE)</f>
        <v>#N/A</v>
      </c>
      <c r="K175" s="14" t="e">
        <f t="shared" si="9"/>
        <v>#N/A</v>
      </c>
      <c r="L175" s="13" t="e">
        <f>0.6*K175+0.4*H175</f>
        <v>#N/A</v>
      </c>
      <c r="M175" s="15" t="e">
        <f>IF(AND(H175&gt;=7.5,K175&gt;=7.5,L175&gt;=9.5),ROUND(L175,0),"REP")</f>
        <v>#N/A</v>
      </c>
    </row>
    <row r="176" spans="1:13" ht="12.75">
      <c r="A176" s="17">
        <v>48415</v>
      </c>
      <c r="B176" s="18" t="s">
        <v>415</v>
      </c>
      <c r="C176" s="18">
        <v>1</v>
      </c>
      <c r="D176" s="28">
        <v>33</v>
      </c>
      <c r="E176" s="16">
        <v>14</v>
      </c>
      <c r="H176" s="14">
        <v>8</v>
      </c>
      <c r="J176" t="e">
        <f>VLOOKUP(A176,'Época Recurso'!B:C,2,FALSE)</f>
        <v>#N/A</v>
      </c>
      <c r="K176" s="14" t="e">
        <f t="shared" si="9"/>
        <v>#N/A</v>
      </c>
      <c r="L176" s="13" t="e">
        <f>0.6*K176+0.4*H176</f>
        <v>#N/A</v>
      </c>
      <c r="M176" s="15" t="e">
        <f>IF(AND(H176&gt;=7.5,K176&gt;=7.5,L176&gt;=9.5),ROUND(L176,0),"REP")</f>
        <v>#N/A</v>
      </c>
    </row>
    <row r="177" spans="1:13" ht="12.75">
      <c r="A177" s="17">
        <v>48418</v>
      </c>
      <c r="B177" s="18" t="s">
        <v>414</v>
      </c>
      <c r="C177" s="18">
        <v>1</v>
      </c>
      <c r="D177" s="28">
        <v>106</v>
      </c>
      <c r="E177" s="21"/>
      <c r="H177" s="14">
        <v>11</v>
      </c>
      <c r="I177">
        <v>6</v>
      </c>
      <c r="J177">
        <f>VLOOKUP(A177,'Época Recurso'!B:C,2,FALSE)</f>
        <v>3</v>
      </c>
      <c r="K177" s="14">
        <f t="shared" si="9"/>
        <v>6</v>
      </c>
      <c r="L177" s="13">
        <f>0.6*K177+0.4*H177</f>
        <v>8</v>
      </c>
      <c r="M177" s="15" t="str">
        <f>IF(AND(H177&gt;=7.5,K177&gt;=7.5,L177&gt;=9.5),ROUND(L177,0),"REP")</f>
        <v>REP</v>
      </c>
    </row>
    <row r="178" spans="1:13" ht="12.75">
      <c r="A178" s="10">
        <v>49308</v>
      </c>
      <c r="B178" s="11" t="s">
        <v>596</v>
      </c>
      <c r="C178" s="11">
        <v>1</v>
      </c>
      <c r="D178" s="26">
        <v>35</v>
      </c>
      <c r="H178" s="14">
        <v>3.75</v>
      </c>
      <c r="I178">
        <v>4</v>
      </c>
      <c r="J178">
        <f>VLOOKUP(A178,'Época Recurso'!B:C,2,FALSE)</f>
        <v>9</v>
      </c>
      <c r="K178" s="14">
        <f t="shared" si="9"/>
        <v>9</v>
      </c>
      <c r="L178" s="13">
        <f aca="true" t="shared" si="12" ref="L178:L209">K178*0.75+H178</f>
        <v>10.5</v>
      </c>
      <c r="M178" s="15">
        <f aca="true" t="shared" si="13" ref="M178:M209">IF(AND(K178&gt;=7.5,L178&gt;=9.5),ROUND(L178,0),"REP")</f>
        <v>11</v>
      </c>
    </row>
    <row r="179" spans="1:13" ht="12.75">
      <c r="A179" s="10">
        <v>49310</v>
      </c>
      <c r="B179" s="11" t="s">
        <v>601</v>
      </c>
      <c r="C179" s="11">
        <v>1</v>
      </c>
      <c r="D179" s="26">
        <v>68</v>
      </c>
      <c r="H179" s="14">
        <v>2.5</v>
      </c>
      <c r="I179">
        <v>3</v>
      </c>
      <c r="J179">
        <f>VLOOKUP(A179,'Época Recurso'!B:C,2,FALSE)</f>
        <v>4</v>
      </c>
      <c r="K179" s="14">
        <f t="shared" si="9"/>
        <v>4</v>
      </c>
      <c r="L179" s="13">
        <f t="shared" si="12"/>
        <v>5.5</v>
      </c>
      <c r="M179" s="15" t="str">
        <f t="shared" si="13"/>
        <v>REP</v>
      </c>
    </row>
    <row r="180" spans="1:13" ht="12.75">
      <c r="A180" s="10">
        <v>49312</v>
      </c>
      <c r="B180" s="11" t="s">
        <v>808</v>
      </c>
      <c r="C180" s="11">
        <v>1</v>
      </c>
      <c r="D180" s="26">
        <v>55</v>
      </c>
      <c r="H180" s="14">
        <v>3</v>
      </c>
      <c r="I180">
        <v>3</v>
      </c>
      <c r="J180">
        <f>VLOOKUP(A180,'Época Recurso'!B:C,2,FALSE)</f>
        <v>7</v>
      </c>
      <c r="K180" s="14">
        <f t="shared" si="9"/>
        <v>7</v>
      </c>
      <c r="L180" s="13">
        <f t="shared" si="12"/>
        <v>8.25</v>
      </c>
      <c r="M180" s="15" t="str">
        <f t="shared" si="13"/>
        <v>REP</v>
      </c>
    </row>
    <row r="181" spans="1:13" ht="12.75">
      <c r="A181" s="10">
        <v>49313</v>
      </c>
      <c r="B181" s="11" t="s">
        <v>710</v>
      </c>
      <c r="C181" s="11">
        <v>1</v>
      </c>
      <c r="D181" s="26">
        <v>4</v>
      </c>
      <c r="H181" s="14">
        <v>2.5</v>
      </c>
      <c r="I181">
        <v>14</v>
      </c>
      <c r="J181" t="e">
        <f>VLOOKUP(A181,'Época Recurso'!B:C,2,FALSE)</f>
        <v>#N/A</v>
      </c>
      <c r="K181" s="14" t="e">
        <f t="shared" si="9"/>
        <v>#N/A</v>
      </c>
      <c r="L181" s="13" t="e">
        <f t="shared" si="12"/>
        <v>#N/A</v>
      </c>
      <c r="M181" s="15" t="e">
        <f t="shared" si="13"/>
        <v>#N/A</v>
      </c>
    </row>
    <row r="182" spans="1:13" ht="12.75">
      <c r="A182" s="10">
        <v>49316</v>
      </c>
      <c r="B182" s="11" t="s">
        <v>711</v>
      </c>
      <c r="C182" s="11">
        <v>1</v>
      </c>
      <c r="D182" s="26">
        <v>66</v>
      </c>
      <c r="H182" s="14">
        <v>1.25</v>
      </c>
      <c r="J182" t="e">
        <f>VLOOKUP(A182,'Época Recurso'!B:C,2,FALSE)</f>
        <v>#N/A</v>
      </c>
      <c r="K182" s="14" t="e">
        <f t="shared" si="9"/>
        <v>#N/A</v>
      </c>
      <c r="L182" s="13" t="e">
        <f t="shared" si="12"/>
        <v>#N/A</v>
      </c>
      <c r="M182" s="15" t="e">
        <f t="shared" si="13"/>
        <v>#N/A</v>
      </c>
    </row>
    <row r="183" spans="1:13" ht="12.75">
      <c r="A183" s="10">
        <v>49318</v>
      </c>
      <c r="B183" s="11" t="s">
        <v>809</v>
      </c>
      <c r="C183" s="11">
        <v>1</v>
      </c>
      <c r="D183" s="26">
        <v>76</v>
      </c>
      <c r="H183" s="14">
        <v>2.5</v>
      </c>
      <c r="I183">
        <v>14</v>
      </c>
      <c r="J183" t="e">
        <f>VLOOKUP(A183,'Época Recurso'!B:C,2,FALSE)</f>
        <v>#N/A</v>
      </c>
      <c r="K183" s="14" t="e">
        <f t="shared" si="9"/>
        <v>#N/A</v>
      </c>
      <c r="L183" s="13" t="e">
        <f t="shared" si="12"/>
        <v>#N/A</v>
      </c>
      <c r="M183" s="15" t="e">
        <f t="shared" si="13"/>
        <v>#N/A</v>
      </c>
    </row>
    <row r="184" spans="1:13" ht="12.75">
      <c r="A184" s="10">
        <v>49319</v>
      </c>
      <c r="B184" s="11" t="s">
        <v>597</v>
      </c>
      <c r="C184" s="11">
        <v>1</v>
      </c>
      <c r="D184" s="26">
        <v>35</v>
      </c>
      <c r="H184" s="14">
        <v>3.75</v>
      </c>
      <c r="I184">
        <v>16</v>
      </c>
      <c r="J184" t="e">
        <f>VLOOKUP(A184,'Época Recurso'!B:C,2,FALSE)</f>
        <v>#N/A</v>
      </c>
      <c r="K184" s="14" t="e">
        <f t="shared" si="9"/>
        <v>#N/A</v>
      </c>
      <c r="L184" s="13" t="e">
        <f t="shared" si="12"/>
        <v>#N/A</v>
      </c>
      <c r="M184" s="15" t="e">
        <f t="shared" si="13"/>
        <v>#N/A</v>
      </c>
    </row>
    <row r="185" spans="1:13" ht="12.75">
      <c r="A185" s="10">
        <v>49322</v>
      </c>
      <c r="B185" s="11" t="s">
        <v>712</v>
      </c>
      <c r="C185" s="11">
        <v>1</v>
      </c>
      <c r="D185" s="26">
        <v>101</v>
      </c>
      <c r="H185" s="14">
        <v>2</v>
      </c>
      <c r="I185">
        <v>2</v>
      </c>
      <c r="J185">
        <f>VLOOKUP(A185,'Época Recurso'!B:C,2,FALSE)</f>
        <v>8</v>
      </c>
      <c r="K185" s="14">
        <f t="shared" si="9"/>
        <v>8</v>
      </c>
      <c r="L185" s="13">
        <f t="shared" si="12"/>
        <v>8</v>
      </c>
      <c r="M185" s="15" t="str">
        <f t="shared" si="13"/>
        <v>REP</v>
      </c>
    </row>
    <row r="186" spans="1:13" ht="12.75">
      <c r="A186" s="17">
        <v>49322</v>
      </c>
      <c r="B186" s="27" t="s">
        <v>381</v>
      </c>
      <c r="C186" s="27"/>
      <c r="D186" s="26">
        <v>101</v>
      </c>
      <c r="H186" s="14">
        <v>2</v>
      </c>
      <c r="J186">
        <f>VLOOKUP(A186,'Época Recurso'!B:C,2,FALSE)</f>
        <v>8</v>
      </c>
      <c r="K186" s="14">
        <f t="shared" si="9"/>
        <v>8</v>
      </c>
      <c r="L186" s="13">
        <f t="shared" si="12"/>
        <v>8</v>
      </c>
      <c r="M186" s="15" t="str">
        <f t="shared" si="13"/>
        <v>REP</v>
      </c>
    </row>
    <row r="187" spans="1:13" ht="12.75">
      <c r="A187" s="10">
        <v>49323</v>
      </c>
      <c r="B187" s="11" t="s">
        <v>807</v>
      </c>
      <c r="C187" s="11">
        <v>1</v>
      </c>
      <c r="J187" t="e">
        <f>VLOOKUP(A187,'Época Recurso'!B:C,2,FALSE)</f>
        <v>#N/A</v>
      </c>
      <c r="K187" s="14" t="e">
        <f t="shared" si="9"/>
        <v>#N/A</v>
      </c>
      <c r="L187" s="13" t="e">
        <f t="shared" si="12"/>
        <v>#N/A</v>
      </c>
      <c r="M187" s="15" t="e">
        <f t="shared" si="13"/>
        <v>#N/A</v>
      </c>
    </row>
    <row r="188" spans="1:13" ht="12.75">
      <c r="A188" s="10">
        <v>49325</v>
      </c>
      <c r="B188" s="11" t="s">
        <v>598</v>
      </c>
      <c r="C188" s="11">
        <v>1</v>
      </c>
      <c r="D188" s="26">
        <v>71</v>
      </c>
      <c r="H188" s="14">
        <v>3.75</v>
      </c>
      <c r="I188">
        <v>0</v>
      </c>
      <c r="J188" t="e">
        <f>VLOOKUP(A188,'Época Recurso'!B:C,2,FALSE)</f>
        <v>#N/A</v>
      </c>
      <c r="K188" s="14" t="e">
        <f t="shared" si="9"/>
        <v>#N/A</v>
      </c>
      <c r="L188" s="13" t="e">
        <f t="shared" si="12"/>
        <v>#N/A</v>
      </c>
      <c r="M188" s="15" t="e">
        <f t="shared" si="13"/>
        <v>#N/A</v>
      </c>
    </row>
    <row r="189" spans="1:13" ht="12.75">
      <c r="A189" s="10">
        <v>49326</v>
      </c>
      <c r="B189" s="11" t="s">
        <v>810</v>
      </c>
      <c r="C189" s="11">
        <v>1</v>
      </c>
      <c r="D189" s="26">
        <v>68</v>
      </c>
      <c r="H189" s="14">
        <v>2.5</v>
      </c>
      <c r="I189">
        <v>6</v>
      </c>
      <c r="J189" t="e">
        <f>VLOOKUP(A189,'Época Recurso'!B:C,2,FALSE)</f>
        <v>#N/A</v>
      </c>
      <c r="K189" s="14" t="e">
        <f t="shared" si="9"/>
        <v>#N/A</v>
      </c>
      <c r="L189" s="13" t="e">
        <f t="shared" si="12"/>
        <v>#N/A</v>
      </c>
      <c r="M189" s="15" t="e">
        <f t="shared" si="13"/>
        <v>#N/A</v>
      </c>
    </row>
    <row r="190" spans="1:13" ht="12.75">
      <c r="A190" s="10">
        <v>49332</v>
      </c>
      <c r="B190" s="11" t="s">
        <v>813</v>
      </c>
      <c r="C190" s="11">
        <v>1</v>
      </c>
      <c r="D190" s="26">
        <v>4</v>
      </c>
      <c r="H190" s="14">
        <v>2.5</v>
      </c>
      <c r="I190">
        <v>14.5</v>
      </c>
      <c r="J190" t="e">
        <f>VLOOKUP(A190,'Época Recurso'!B:C,2,FALSE)</f>
        <v>#N/A</v>
      </c>
      <c r="K190" s="14" t="e">
        <f t="shared" si="9"/>
        <v>#N/A</v>
      </c>
      <c r="L190" s="13" t="e">
        <f t="shared" si="12"/>
        <v>#N/A</v>
      </c>
      <c r="M190" s="15" t="e">
        <f t="shared" si="13"/>
        <v>#N/A</v>
      </c>
    </row>
    <row r="191" spans="1:13" ht="12.75">
      <c r="A191" s="10">
        <v>49335</v>
      </c>
      <c r="B191" s="11" t="s">
        <v>816</v>
      </c>
      <c r="C191" s="11">
        <v>1</v>
      </c>
      <c r="D191" s="26">
        <v>77</v>
      </c>
      <c r="H191" s="14">
        <v>2.5</v>
      </c>
      <c r="J191" t="e">
        <f>VLOOKUP(A191,'Época Recurso'!B:C,2,FALSE)</f>
        <v>#N/A</v>
      </c>
      <c r="K191" s="14" t="e">
        <f t="shared" si="9"/>
        <v>#N/A</v>
      </c>
      <c r="L191" s="13" t="e">
        <f t="shared" si="12"/>
        <v>#N/A</v>
      </c>
      <c r="M191" s="15" t="e">
        <f t="shared" si="13"/>
        <v>#N/A</v>
      </c>
    </row>
    <row r="192" spans="1:13" ht="12.75">
      <c r="A192" s="10">
        <v>49342</v>
      </c>
      <c r="B192" s="11" t="s">
        <v>814</v>
      </c>
      <c r="C192" s="11">
        <v>1</v>
      </c>
      <c r="D192" s="26">
        <v>46</v>
      </c>
      <c r="H192" s="14">
        <v>2</v>
      </c>
      <c r="J192" t="e">
        <f>VLOOKUP(A192,'Época Recurso'!B:C,2,FALSE)</f>
        <v>#N/A</v>
      </c>
      <c r="K192" s="14" t="e">
        <f t="shared" si="9"/>
        <v>#N/A</v>
      </c>
      <c r="L192" s="13" t="e">
        <f t="shared" si="12"/>
        <v>#N/A</v>
      </c>
      <c r="M192" s="15" t="e">
        <f t="shared" si="13"/>
        <v>#N/A</v>
      </c>
    </row>
    <row r="193" spans="1:13" ht="12.75">
      <c r="A193" s="10">
        <v>49345</v>
      </c>
      <c r="B193" s="11" t="s">
        <v>707</v>
      </c>
      <c r="C193" s="11">
        <v>1</v>
      </c>
      <c r="D193" s="26">
        <v>103</v>
      </c>
      <c r="H193" s="14">
        <v>2.5</v>
      </c>
      <c r="I193">
        <v>9.5</v>
      </c>
      <c r="J193" t="e">
        <f>VLOOKUP(A193,'Época Recurso'!B:C,2,FALSE)</f>
        <v>#N/A</v>
      </c>
      <c r="K193" s="14" t="e">
        <f t="shared" si="9"/>
        <v>#N/A</v>
      </c>
      <c r="L193" s="13" t="e">
        <f t="shared" si="12"/>
        <v>#N/A</v>
      </c>
      <c r="M193" s="15" t="e">
        <f t="shared" si="13"/>
        <v>#N/A</v>
      </c>
    </row>
    <row r="194" spans="1:13" ht="12.75">
      <c r="A194" s="10">
        <v>49346</v>
      </c>
      <c r="B194" s="11" t="s">
        <v>706</v>
      </c>
      <c r="C194" s="11">
        <v>1</v>
      </c>
      <c r="D194" s="26">
        <v>107</v>
      </c>
      <c r="H194" s="14">
        <v>2.5</v>
      </c>
      <c r="I194">
        <v>7</v>
      </c>
      <c r="J194">
        <f>VLOOKUP(A194,'Época Recurso'!B:C,2,FALSE)</f>
        <v>2</v>
      </c>
      <c r="K194" s="14">
        <f t="shared" si="9"/>
        <v>7</v>
      </c>
      <c r="L194" s="13">
        <f t="shared" si="12"/>
        <v>7.75</v>
      </c>
      <c r="M194" s="15" t="str">
        <f t="shared" si="13"/>
        <v>REP</v>
      </c>
    </row>
    <row r="195" spans="1:13" ht="12.75">
      <c r="A195" s="10">
        <v>49349</v>
      </c>
      <c r="B195" s="11" t="s">
        <v>820</v>
      </c>
      <c r="C195" s="11">
        <v>1</v>
      </c>
      <c r="D195" s="26">
        <v>76</v>
      </c>
      <c r="H195" s="14">
        <v>2.5</v>
      </c>
      <c r="I195">
        <v>12</v>
      </c>
      <c r="J195">
        <f>VLOOKUP(A195,'Época Recurso'!B:C,2,FALSE)</f>
        <v>7</v>
      </c>
      <c r="K195" s="14">
        <f t="shared" si="9"/>
        <v>12</v>
      </c>
      <c r="L195" s="13">
        <f t="shared" si="12"/>
        <v>11.5</v>
      </c>
      <c r="M195" s="15">
        <f t="shared" si="13"/>
        <v>12</v>
      </c>
    </row>
    <row r="196" spans="1:13" ht="12.75">
      <c r="A196" s="10">
        <v>49351</v>
      </c>
      <c r="B196" s="11" t="s">
        <v>815</v>
      </c>
      <c r="C196" s="11">
        <v>1</v>
      </c>
      <c r="D196" s="26">
        <v>63</v>
      </c>
      <c r="H196" s="14">
        <v>3.75</v>
      </c>
      <c r="I196">
        <v>3</v>
      </c>
      <c r="J196" t="e">
        <f>VLOOKUP(A196,'Época Recurso'!B:C,2,FALSE)</f>
        <v>#N/A</v>
      </c>
      <c r="K196" s="14" t="e">
        <f t="shared" si="9"/>
        <v>#N/A</v>
      </c>
      <c r="L196" s="13" t="e">
        <f t="shared" si="12"/>
        <v>#N/A</v>
      </c>
      <c r="M196" s="15" t="e">
        <f t="shared" si="13"/>
        <v>#N/A</v>
      </c>
    </row>
    <row r="197" spans="1:13" ht="12.75">
      <c r="A197" s="10">
        <v>49355</v>
      </c>
      <c r="B197" s="11" t="s">
        <v>818</v>
      </c>
      <c r="C197" s="11">
        <v>1</v>
      </c>
      <c r="D197" s="26">
        <v>71</v>
      </c>
      <c r="H197" s="14">
        <v>3.75</v>
      </c>
      <c r="I197">
        <v>3</v>
      </c>
      <c r="J197">
        <f>VLOOKUP(A197,'Época Recurso'!B:C,2,FALSE)</f>
        <v>9</v>
      </c>
      <c r="K197" s="14">
        <f t="shared" si="9"/>
        <v>9</v>
      </c>
      <c r="L197" s="13">
        <f t="shared" si="12"/>
        <v>10.5</v>
      </c>
      <c r="M197" s="15">
        <f t="shared" si="13"/>
        <v>11</v>
      </c>
    </row>
    <row r="198" spans="1:13" ht="12.75">
      <c r="A198" s="10">
        <v>49360</v>
      </c>
      <c r="B198" s="11" t="s">
        <v>817</v>
      </c>
      <c r="C198" s="11">
        <v>1</v>
      </c>
      <c r="D198" s="26">
        <v>101</v>
      </c>
      <c r="H198" s="14">
        <v>2</v>
      </c>
      <c r="I198">
        <v>5</v>
      </c>
      <c r="J198">
        <f>VLOOKUP(A198,'Época Recurso'!B:C,2,FALSE)</f>
        <v>5</v>
      </c>
      <c r="K198" s="14">
        <f t="shared" si="9"/>
        <v>5</v>
      </c>
      <c r="L198" s="13">
        <f t="shared" si="12"/>
        <v>5.75</v>
      </c>
      <c r="M198" s="15" t="str">
        <f t="shared" si="13"/>
        <v>REP</v>
      </c>
    </row>
    <row r="199" spans="1:13" ht="12.75">
      <c r="A199" s="10">
        <v>49361</v>
      </c>
      <c r="B199" s="11" t="s">
        <v>735</v>
      </c>
      <c r="C199" s="11">
        <v>1</v>
      </c>
      <c r="D199" s="26">
        <v>109</v>
      </c>
      <c r="H199" s="14">
        <v>4</v>
      </c>
      <c r="I199">
        <v>7</v>
      </c>
      <c r="J199">
        <f>VLOOKUP(A199,'Época Recurso'!B:C,2,FALSE)</f>
        <v>12</v>
      </c>
      <c r="K199" s="14">
        <f t="shared" si="9"/>
        <v>12</v>
      </c>
      <c r="L199" s="13">
        <f t="shared" si="12"/>
        <v>13</v>
      </c>
      <c r="M199" s="15">
        <f t="shared" si="13"/>
        <v>13</v>
      </c>
    </row>
    <row r="200" spans="1:13" ht="12.75">
      <c r="A200" s="10">
        <v>49362</v>
      </c>
      <c r="B200" s="11" t="s">
        <v>538</v>
      </c>
      <c r="C200" s="11">
        <v>1</v>
      </c>
      <c r="D200" s="26">
        <v>77</v>
      </c>
      <c r="H200" s="14">
        <v>2.5</v>
      </c>
      <c r="I200">
        <v>2</v>
      </c>
      <c r="J200" t="e">
        <f>VLOOKUP(A200,'Época Recurso'!B:C,2,FALSE)</f>
        <v>#N/A</v>
      </c>
      <c r="K200" s="14" t="e">
        <f t="shared" si="9"/>
        <v>#N/A</v>
      </c>
      <c r="L200" s="13" t="e">
        <f t="shared" si="12"/>
        <v>#N/A</v>
      </c>
      <c r="M200" s="15" t="e">
        <f t="shared" si="13"/>
        <v>#N/A</v>
      </c>
    </row>
    <row r="201" spans="1:13" ht="12.75">
      <c r="A201" s="10">
        <v>49363</v>
      </c>
      <c r="B201" s="11" t="s">
        <v>675</v>
      </c>
      <c r="C201" s="11">
        <v>1</v>
      </c>
      <c r="D201" s="26">
        <v>39</v>
      </c>
      <c r="H201" s="14">
        <v>2.5</v>
      </c>
      <c r="I201">
        <v>16</v>
      </c>
      <c r="J201" t="e">
        <f>VLOOKUP(A201,'Época Recurso'!B:C,2,FALSE)</f>
        <v>#N/A</v>
      </c>
      <c r="K201" s="14" t="e">
        <f t="shared" si="9"/>
        <v>#N/A</v>
      </c>
      <c r="L201" s="13" t="e">
        <f t="shared" si="12"/>
        <v>#N/A</v>
      </c>
      <c r="M201" s="15" t="e">
        <f t="shared" si="13"/>
        <v>#N/A</v>
      </c>
    </row>
    <row r="202" spans="1:13" ht="12.75">
      <c r="A202" s="10">
        <v>49364</v>
      </c>
      <c r="B202" s="11" t="s">
        <v>673</v>
      </c>
      <c r="C202" s="11">
        <v>1</v>
      </c>
      <c r="D202" s="26">
        <v>41</v>
      </c>
      <c r="H202" s="14">
        <v>2</v>
      </c>
      <c r="I202">
        <v>6</v>
      </c>
      <c r="J202">
        <f>VLOOKUP(A202,'Época Recurso'!B:C,2,FALSE)</f>
        <v>15.5</v>
      </c>
      <c r="K202" s="14">
        <f t="shared" si="9"/>
        <v>15.5</v>
      </c>
      <c r="L202" s="13">
        <f t="shared" si="12"/>
        <v>13.625</v>
      </c>
      <c r="M202" s="15">
        <f t="shared" si="13"/>
        <v>14</v>
      </c>
    </row>
    <row r="203" spans="1:13" ht="12.75">
      <c r="A203" s="10">
        <v>49365</v>
      </c>
      <c r="B203" s="11" t="s">
        <v>650</v>
      </c>
      <c r="C203" s="11">
        <v>1</v>
      </c>
      <c r="D203" s="26">
        <v>15</v>
      </c>
      <c r="H203" s="14">
        <v>3</v>
      </c>
      <c r="I203">
        <v>16</v>
      </c>
      <c r="J203" t="e">
        <f>VLOOKUP(A203,'Época Recurso'!B:C,2,FALSE)</f>
        <v>#N/A</v>
      </c>
      <c r="K203" s="14" t="e">
        <f t="shared" si="9"/>
        <v>#N/A</v>
      </c>
      <c r="L203" s="13" t="e">
        <f t="shared" si="12"/>
        <v>#N/A</v>
      </c>
      <c r="M203" s="15" t="e">
        <f t="shared" si="13"/>
        <v>#N/A</v>
      </c>
    </row>
    <row r="204" spans="1:13" ht="12.75">
      <c r="A204" s="10">
        <v>49366</v>
      </c>
      <c r="B204" s="11" t="s">
        <v>701</v>
      </c>
      <c r="C204" s="11">
        <v>1</v>
      </c>
      <c r="D204" s="26">
        <v>117</v>
      </c>
      <c r="H204" s="14">
        <v>1.25</v>
      </c>
      <c r="I204">
        <v>11</v>
      </c>
      <c r="J204" t="e">
        <f>VLOOKUP(A204,'Época Recurso'!B:C,2,FALSE)</f>
        <v>#N/A</v>
      </c>
      <c r="K204" s="14" t="e">
        <f t="shared" si="9"/>
        <v>#N/A</v>
      </c>
      <c r="L204" s="13" t="e">
        <f t="shared" si="12"/>
        <v>#N/A</v>
      </c>
      <c r="M204" s="15" t="e">
        <f t="shared" si="13"/>
        <v>#N/A</v>
      </c>
    </row>
    <row r="205" spans="1:13" ht="12.75">
      <c r="A205" s="10">
        <v>49367</v>
      </c>
      <c r="B205" s="11" t="s">
        <v>651</v>
      </c>
      <c r="C205" s="11">
        <v>1</v>
      </c>
      <c r="D205" s="26">
        <v>69</v>
      </c>
      <c r="H205" s="14">
        <v>3.75</v>
      </c>
      <c r="I205">
        <v>14</v>
      </c>
      <c r="J205" t="e">
        <f>VLOOKUP(A205,'Época Recurso'!B:C,2,FALSE)</f>
        <v>#N/A</v>
      </c>
      <c r="K205" s="14" t="e">
        <f t="shared" si="9"/>
        <v>#N/A</v>
      </c>
      <c r="L205" s="13" t="e">
        <f t="shared" si="12"/>
        <v>#N/A</v>
      </c>
      <c r="M205" s="15" t="e">
        <f t="shared" si="13"/>
        <v>#N/A</v>
      </c>
    </row>
    <row r="206" spans="1:13" ht="12.75">
      <c r="A206" s="10">
        <v>49368</v>
      </c>
      <c r="B206" s="11" t="s">
        <v>672</v>
      </c>
      <c r="C206" s="11">
        <v>1</v>
      </c>
      <c r="D206" s="26">
        <v>69</v>
      </c>
      <c r="H206" s="14">
        <v>3.75</v>
      </c>
      <c r="I206">
        <v>3</v>
      </c>
      <c r="J206">
        <f>VLOOKUP(A206,'Época Recurso'!B:C,2,FALSE)</f>
        <v>2</v>
      </c>
      <c r="K206" s="14">
        <f t="shared" si="9"/>
        <v>3</v>
      </c>
      <c r="L206" s="13">
        <f t="shared" si="12"/>
        <v>6</v>
      </c>
      <c r="M206" s="15" t="str">
        <f t="shared" si="13"/>
        <v>REP</v>
      </c>
    </row>
    <row r="207" spans="1:13" ht="12.75">
      <c r="A207" s="10">
        <v>49369</v>
      </c>
      <c r="B207" s="11" t="s">
        <v>588</v>
      </c>
      <c r="C207" s="11">
        <v>1</v>
      </c>
      <c r="D207" s="26">
        <v>37</v>
      </c>
      <c r="H207" s="14">
        <v>2</v>
      </c>
      <c r="I207">
        <v>11</v>
      </c>
      <c r="J207" t="e">
        <f>VLOOKUP(A207,'Época Recurso'!B:C,2,FALSE)</f>
        <v>#N/A</v>
      </c>
      <c r="K207" s="14" t="e">
        <f t="shared" si="9"/>
        <v>#N/A</v>
      </c>
      <c r="L207" s="13" t="e">
        <f t="shared" si="12"/>
        <v>#N/A</v>
      </c>
      <c r="M207" s="15" t="e">
        <f t="shared" si="13"/>
        <v>#N/A</v>
      </c>
    </row>
    <row r="208" spans="1:13" ht="12.75">
      <c r="A208" s="10">
        <v>49370</v>
      </c>
      <c r="B208" s="11" t="s">
        <v>653</v>
      </c>
      <c r="C208" s="11">
        <v>1</v>
      </c>
      <c r="D208" s="26">
        <v>38</v>
      </c>
      <c r="H208" s="14">
        <v>3.75</v>
      </c>
      <c r="I208">
        <v>14</v>
      </c>
      <c r="J208" t="e">
        <f>VLOOKUP(A208,'Época Recurso'!B:C,2,FALSE)</f>
        <v>#N/A</v>
      </c>
      <c r="K208" s="14" t="e">
        <f t="shared" si="9"/>
        <v>#N/A</v>
      </c>
      <c r="L208" s="13" t="e">
        <f t="shared" si="12"/>
        <v>#N/A</v>
      </c>
      <c r="M208" s="15" t="e">
        <f t="shared" si="13"/>
        <v>#N/A</v>
      </c>
    </row>
    <row r="209" spans="1:13" ht="12.75">
      <c r="A209" s="10">
        <v>49371</v>
      </c>
      <c r="B209" s="11" t="s">
        <v>465</v>
      </c>
      <c r="C209" s="11">
        <v>1</v>
      </c>
      <c r="D209" s="26">
        <v>74</v>
      </c>
      <c r="H209" s="14">
        <v>5</v>
      </c>
      <c r="I209">
        <v>18</v>
      </c>
      <c r="J209" t="e">
        <f>VLOOKUP(A209,'Época Recurso'!B:C,2,FALSE)</f>
        <v>#N/A</v>
      </c>
      <c r="K209" s="14" t="e">
        <f t="shared" si="9"/>
        <v>#N/A</v>
      </c>
      <c r="L209" s="13" t="e">
        <f t="shared" si="12"/>
        <v>#N/A</v>
      </c>
      <c r="M209" s="15" t="e">
        <f t="shared" si="13"/>
        <v>#N/A</v>
      </c>
    </row>
    <row r="210" spans="1:13" ht="12.75">
      <c r="A210" s="10">
        <v>49372</v>
      </c>
      <c r="B210" s="11" t="s">
        <v>777</v>
      </c>
      <c r="C210" s="11">
        <v>1</v>
      </c>
      <c r="D210" s="26">
        <v>13</v>
      </c>
      <c r="H210" s="14">
        <v>3</v>
      </c>
      <c r="I210">
        <v>13</v>
      </c>
      <c r="J210" t="e">
        <f>VLOOKUP(A210,'Época Recurso'!B:C,2,FALSE)</f>
        <v>#N/A</v>
      </c>
      <c r="K210" s="14" t="e">
        <f t="shared" si="9"/>
        <v>#N/A</v>
      </c>
      <c r="L210" s="13" t="e">
        <f aca="true" t="shared" si="14" ref="L210:L241">K210*0.75+H210</f>
        <v>#N/A</v>
      </c>
      <c r="M210" s="15" t="e">
        <f aca="true" t="shared" si="15" ref="M210:M241">IF(AND(K210&gt;=7.5,L210&gt;=9.5),ROUND(L210,0),"REP")</f>
        <v>#N/A</v>
      </c>
    </row>
    <row r="211" spans="1:13" ht="12.75">
      <c r="A211" s="10">
        <v>49373</v>
      </c>
      <c r="B211" s="11" t="s">
        <v>649</v>
      </c>
      <c r="C211" s="11">
        <v>1</v>
      </c>
      <c r="D211" s="26">
        <v>72</v>
      </c>
      <c r="H211" s="14">
        <v>2.5</v>
      </c>
      <c r="I211">
        <v>4</v>
      </c>
      <c r="J211">
        <f>VLOOKUP(A211,'Época Recurso'!B:C,2,FALSE)</f>
        <v>1</v>
      </c>
      <c r="K211" s="14">
        <f t="shared" si="9"/>
        <v>4</v>
      </c>
      <c r="L211" s="13">
        <f t="shared" si="14"/>
        <v>5.5</v>
      </c>
      <c r="M211" s="15" t="str">
        <f t="shared" si="15"/>
        <v>REP</v>
      </c>
    </row>
    <row r="212" spans="1:13" ht="12.75">
      <c r="A212" s="10">
        <v>49374</v>
      </c>
      <c r="B212" s="11" t="s">
        <v>738</v>
      </c>
      <c r="C212" s="11">
        <v>1</v>
      </c>
      <c r="D212" s="26">
        <v>41</v>
      </c>
      <c r="H212" s="14">
        <v>3.75</v>
      </c>
      <c r="I212">
        <v>5</v>
      </c>
      <c r="J212" t="e">
        <f>VLOOKUP(A212,'Época Recurso'!B:C,2,FALSE)</f>
        <v>#N/A</v>
      </c>
      <c r="K212" s="14" t="e">
        <f aca="true" t="shared" si="16" ref="K212:K275">MAX(I212:J212)</f>
        <v>#N/A</v>
      </c>
      <c r="L212" s="13" t="e">
        <f t="shared" si="14"/>
        <v>#N/A</v>
      </c>
      <c r="M212" s="15" t="e">
        <f t="shared" si="15"/>
        <v>#N/A</v>
      </c>
    </row>
    <row r="213" spans="1:13" ht="12.75">
      <c r="A213" s="10">
        <v>49375</v>
      </c>
      <c r="B213" s="11" t="s">
        <v>749</v>
      </c>
      <c r="C213" s="11">
        <v>1</v>
      </c>
      <c r="D213" s="26">
        <v>63</v>
      </c>
      <c r="H213" s="14">
        <v>3.75</v>
      </c>
      <c r="I213">
        <v>19</v>
      </c>
      <c r="J213" t="e">
        <f>VLOOKUP(A213,'Época Recurso'!B:C,2,FALSE)</f>
        <v>#N/A</v>
      </c>
      <c r="K213" s="14" t="e">
        <f t="shared" si="16"/>
        <v>#N/A</v>
      </c>
      <c r="L213" s="13" t="e">
        <f t="shared" si="14"/>
        <v>#N/A</v>
      </c>
      <c r="M213" s="15" t="e">
        <f t="shared" si="15"/>
        <v>#N/A</v>
      </c>
    </row>
    <row r="214" spans="1:13" ht="12.75">
      <c r="A214" s="10">
        <v>49376</v>
      </c>
      <c r="B214" s="11" t="s">
        <v>734</v>
      </c>
      <c r="C214" s="11">
        <v>1</v>
      </c>
      <c r="D214" s="26">
        <v>90</v>
      </c>
      <c r="H214" s="14">
        <v>2.5</v>
      </c>
      <c r="I214">
        <v>17.5</v>
      </c>
      <c r="J214" t="e">
        <f>VLOOKUP(A214,'Época Recurso'!B:C,2,FALSE)</f>
        <v>#N/A</v>
      </c>
      <c r="K214" s="14" t="e">
        <f t="shared" si="16"/>
        <v>#N/A</v>
      </c>
      <c r="L214" s="13" t="e">
        <f t="shared" si="14"/>
        <v>#N/A</v>
      </c>
      <c r="M214" s="15" t="e">
        <f t="shared" si="15"/>
        <v>#N/A</v>
      </c>
    </row>
    <row r="215" spans="1:13" ht="12.75">
      <c r="A215" s="10">
        <v>49377</v>
      </c>
      <c r="B215" s="31" t="s">
        <v>671</v>
      </c>
      <c r="C215" s="11">
        <v>1</v>
      </c>
      <c r="D215" s="26">
        <v>14</v>
      </c>
      <c r="H215" s="14">
        <v>2.5</v>
      </c>
      <c r="I215">
        <v>4</v>
      </c>
      <c r="J215">
        <f>VLOOKUP(A215,'Época Recurso'!B:C,2,FALSE)</f>
        <v>3</v>
      </c>
      <c r="K215" s="14">
        <f t="shared" si="16"/>
        <v>4</v>
      </c>
      <c r="L215" s="13">
        <f t="shared" si="14"/>
        <v>5.5</v>
      </c>
      <c r="M215" s="15" t="str">
        <f t="shared" si="15"/>
        <v>REP</v>
      </c>
    </row>
    <row r="216" spans="1:13" ht="12.75">
      <c r="A216" s="32">
        <v>49378</v>
      </c>
      <c r="B216" s="35" t="s">
        <v>733</v>
      </c>
      <c r="C216" s="11">
        <v>1</v>
      </c>
      <c r="D216" s="26">
        <v>79</v>
      </c>
      <c r="H216" s="14">
        <v>3</v>
      </c>
      <c r="J216" t="e">
        <f>VLOOKUP(A216,'Época Recurso'!B:C,2,FALSE)</f>
        <v>#N/A</v>
      </c>
      <c r="K216" s="14" t="e">
        <f t="shared" si="16"/>
        <v>#N/A</v>
      </c>
      <c r="L216" s="13" t="e">
        <f t="shared" si="14"/>
        <v>#N/A</v>
      </c>
      <c r="M216" s="15" t="e">
        <f t="shared" si="15"/>
        <v>#N/A</v>
      </c>
    </row>
    <row r="217" spans="1:13" ht="12.75">
      <c r="A217" s="32">
        <v>49379</v>
      </c>
      <c r="B217" s="35" t="s">
        <v>731</v>
      </c>
      <c r="C217" s="11">
        <v>1</v>
      </c>
      <c r="D217" s="26">
        <v>95</v>
      </c>
      <c r="H217" s="14">
        <v>2</v>
      </c>
      <c r="I217">
        <v>5</v>
      </c>
      <c r="J217" t="e">
        <f>VLOOKUP(A217,'Época Recurso'!B:C,2,FALSE)</f>
        <v>#N/A</v>
      </c>
      <c r="K217" s="14" t="e">
        <f t="shared" si="16"/>
        <v>#N/A</v>
      </c>
      <c r="L217" s="13" t="e">
        <f t="shared" si="14"/>
        <v>#N/A</v>
      </c>
      <c r="M217" s="15" t="e">
        <f t="shared" si="15"/>
        <v>#N/A</v>
      </c>
    </row>
    <row r="218" spans="1:13" ht="12.75">
      <c r="A218" s="10">
        <v>49380</v>
      </c>
      <c r="B218" s="11" t="s">
        <v>670</v>
      </c>
      <c r="C218" s="11">
        <v>1</v>
      </c>
      <c r="D218" s="26">
        <v>95</v>
      </c>
      <c r="H218" s="14">
        <v>2</v>
      </c>
      <c r="I218">
        <v>1</v>
      </c>
      <c r="J218">
        <f>VLOOKUP(A218,'Época Recurso'!B:C,2,FALSE)</f>
        <v>0</v>
      </c>
      <c r="K218" s="14">
        <f t="shared" si="16"/>
        <v>1</v>
      </c>
      <c r="L218" s="13">
        <f t="shared" si="14"/>
        <v>2.75</v>
      </c>
      <c r="M218" s="15" t="str">
        <f t="shared" si="15"/>
        <v>REP</v>
      </c>
    </row>
    <row r="219" spans="1:13" ht="12.75">
      <c r="A219" s="10">
        <v>49381</v>
      </c>
      <c r="B219" s="11" t="s">
        <v>668</v>
      </c>
      <c r="C219" s="11">
        <v>1</v>
      </c>
      <c r="D219" s="26">
        <v>101</v>
      </c>
      <c r="H219" s="14">
        <v>2</v>
      </c>
      <c r="I219">
        <v>7</v>
      </c>
      <c r="J219">
        <f>VLOOKUP(A219,'Época Recurso'!B:C,2,FALSE)</f>
        <v>15</v>
      </c>
      <c r="K219" s="14">
        <f t="shared" si="16"/>
        <v>15</v>
      </c>
      <c r="L219" s="13">
        <f t="shared" si="14"/>
        <v>13.25</v>
      </c>
      <c r="M219" s="15">
        <f t="shared" si="15"/>
        <v>13</v>
      </c>
    </row>
    <row r="220" spans="1:13" ht="12.75">
      <c r="A220" s="10">
        <v>49382</v>
      </c>
      <c r="B220" s="11" t="s">
        <v>593</v>
      </c>
      <c r="C220" s="11">
        <v>1</v>
      </c>
      <c r="D220" s="26">
        <v>13</v>
      </c>
      <c r="H220" s="14">
        <v>3</v>
      </c>
      <c r="I220">
        <v>12</v>
      </c>
      <c r="J220" t="e">
        <f>VLOOKUP(A220,'Época Recurso'!B:C,2,FALSE)</f>
        <v>#N/A</v>
      </c>
      <c r="K220" s="14" t="e">
        <f t="shared" si="16"/>
        <v>#N/A</v>
      </c>
      <c r="L220" s="13" t="e">
        <f t="shared" si="14"/>
        <v>#N/A</v>
      </c>
      <c r="M220" s="15" t="e">
        <f t="shared" si="15"/>
        <v>#N/A</v>
      </c>
    </row>
    <row r="221" spans="1:13" ht="12.75">
      <c r="A221" s="10">
        <v>49383</v>
      </c>
      <c r="B221" s="11" t="s">
        <v>730</v>
      </c>
      <c r="C221" s="11">
        <v>1</v>
      </c>
      <c r="D221" s="26">
        <v>70</v>
      </c>
      <c r="H221" s="14">
        <v>3.75</v>
      </c>
      <c r="I221">
        <v>7</v>
      </c>
      <c r="J221">
        <f>VLOOKUP(A221,'Época Recurso'!B:C,2,FALSE)</f>
        <v>13.7</v>
      </c>
      <c r="K221" s="14">
        <f t="shared" si="16"/>
        <v>13.7</v>
      </c>
      <c r="L221" s="13">
        <f t="shared" si="14"/>
        <v>14.024999999999999</v>
      </c>
      <c r="M221" s="15">
        <f t="shared" si="15"/>
        <v>14</v>
      </c>
    </row>
    <row r="222" spans="1:13" ht="12.75">
      <c r="A222" s="10">
        <v>49384</v>
      </c>
      <c r="B222" s="11" t="s">
        <v>666</v>
      </c>
      <c r="C222" s="11">
        <v>1</v>
      </c>
      <c r="D222" s="26">
        <v>4</v>
      </c>
      <c r="H222" s="14">
        <v>2.5</v>
      </c>
      <c r="I222">
        <v>13</v>
      </c>
      <c r="J222" t="e">
        <f>VLOOKUP(A222,'Época Recurso'!B:C,2,FALSE)</f>
        <v>#N/A</v>
      </c>
      <c r="K222" s="14" t="e">
        <f t="shared" si="16"/>
        <v>#N/A</v>
      </c>
      <c r="L222" s="13" t="e">
        <f t="shared" si="14"/>
        <v>#N/A</v>
      </c>
      <c r="M222" s="15" t="e">
        <f t="shared" si="15"/>
        <v>#N/A</v>
      </c>
    </row>
    <row r="223" spans="1:13" ht="12.75">
      <c r="A223" s="10">
        <v>49385</v>
      </c>
      <c r="B223" s="11" t="s">
        <v>371</v>
      </c>
      <c r="C223" s="11">
        <v>1</v>
      </c>
      <c r="D223" s="26">
        <v>82</v>
      </c>
      <c r="H223" s="14">
        <v>3.75</v>
      </c>
      <c r="I223">
        <v>14</v>
      </c>
      <c r="J223" t="e">
        <f>VLOOKUP(A223,'Época Recurso'!B:C,2,FALSE)</f>
        <v>#N/A</v>
      </c>
      <c r="K223" s="14" t="e">
        <f t="shared" si="16"/>
        <v>#N/A</v>
      </c>
      <c r="L223" s="13" t="e">
        <f t="shared" si="14"/>
        <v>#N/A</v>
      </c>
      <c r="M223" s="15" t="e">
        <f t="shared" si="15"/>
        <v>#N/A</v>
      </c>
    </row>
    <row r="224" spans="1:13" ht="12.75">
      <c r="A224" s="10">
        <v>49386</v>
      </c>
      <c r="B224" s="11" t="s">
        <v>547</v>
      </c>
      <c r="C224" s="11">
        <v>1</v>
      </c>
      <c r="D224" s="26">
        <v>78</v>
      </c>
      <c r="H224" s="14">
        <v>1</v>
      </c>
      <c r="J224" t="e">
        <f>VLOOKUP(A224,'Época Recurso'!B:C,2,FALSE)</f>
        <v>#N/A</v>
      </c>
      <c r="K224" s="14" t="e">
        <f t="shared" si="16"/>
        <v>#N/A</v>
      </c>
      <c r="L224" s="13" t="e">
        <f t="shared" si="14"/>
        <v>#N/A</v>
      </c>
      <c r="M224" s="15" t="e">
        <f t="shared" si="15"/>
        <v>#N/A</v>
      </c>
    </row>
    <row r="225" spans="1:13" ht="12.75">
      <c r="A225" s="10">
        <v>49387</v>
      </c>
      <c r="B225" s="11" t="s">
        <v>776</v>
      </c>
      <c r="C225" s="11">
        <v>1</v>
      </c>
      <c r="H225" s="14">
        <v>2.5</v>
      </c>
      <c r="I225">
        <v>10</v>
      </c>
      <c r="J225" t="e">
        <f>VLOOKUP(A225,'Época Recurso'!B:C,2,FALSE)</f>
        <v>#N/A</v>
      </c>
      <c r="K225" s="14" t="e">
        <f t="shared" si="16"/>
        <v>#N/A</v>
      </c>
      <c r="L225" s="13" t="e">
        <f t="shared" si="14"/>
        <v>#N/A</v>
      </c>
      <c r="M225" s="15" t="e">
        <f t="shared" si="15"/>
        <v>#N/A</v>
      </c>
    </row>
    <row r="226" spans="1:13" ht="12.75">
      <c r="A226" s="10">
        <v>49388</v>
      </c>
      <c r="B226" s="11" t="s">
        <v>752</v>
      </c>
      <c r="C226" s="11">
        <v>1</v>
      </c>
      <c r="D226" s="26">
        <v>14</v>
      </c>
      <c r="H226" s="14">
        <v>2.5</v>
      </c>
      <c r="I226">
        <v>5</v>
      </c>
      <c r="J226">
        <f>VLOOKUP(A226,'Época Recurso'!B:C,2,FALSE)</f>
        <v>2</v>
      </c>
      <c r="K226" s="14">
        <f t="shared" si="16"/>
        <v>5</v>
      </c>
      <c r="L226" s="13">
        <f t="shared" si="14"/>
        <v>6.25</v>
      </c>
      <c r="M226" s="15" t="str">
        <f t="shared" si="15"/>
        <v>REP</v>
      </c>
    </row>
    <row r="227" spans="1:13" ht="12.75">
      <c r="A227" s="10">
        <v>49389</v>
      </c>
      <c r="B227" s="11" t="s">
        <v>692</v>
      </c>
      <c r="C227" s="11">
        <v>1</v>
      </c>
      <c r="D227" s="26">
        <v>80</v>
      </c>
      <c r="H227" s="14">
        <v>2</v>
      </c>
      <c r="I227">
        <v>15</v>
      </c>
      <c r="J227" t="e">
        <f>VLOOKUP(A227,'Época Recurso'!B:C,2,FALSE)</f>
        <v>#N/A</v>
      </c>
      <c r="K227" s="14" t="e">
        <f t="shared" si="16"/>
        <v>#N/A</v>
      </c>
      <c r="L227" s="13" t="e">
        <f t="shared" si="14"/>
        <v>#N/A</v>
      </c>
      <c r="M227" s="15" t="e">
        <f t="shared" si="15"/>
        <v>#N/A</v>
      </c>
    </row>
    <row r="228" spans="1:13" ht="12.75">
      <c r="A228" s="10">
        <v>49391</v>
      </c>
      <c r="B228" s="11" t="s">
        <v>757</v>
      </c>
      <c r="C228" s="11">
        <v>1</v>
      </c>
      <c r="D228" s="26">
        <v>97</v>
      </c>
      <c r="H228" s="14">
        <v>2.5</v>
      </c>
      <c r="I228">
        <v>1</v>
      </c>
      <c r="J228" t="e">
        <f>VLOOKUP(A228,'Época Recurso'!B:C,2,FALSE)</f>
        <v>#N/A</v>
      </c>
      <c r="K228" s="14" t="e">
        <f t="shared" si="16"/>
        <v>#N/A</v>
      </c>
      <c r="L228" s="13" t="e">
        <f t="shared" si="14"/>
        <v>#N/A</v>
      </c>
      <c r="M228" s="15" t="e">
        <f t="shared" si="15"/>
        <v>#N/A</v>
      </c>
    </row>
    <row r="229" spans="1:13" ht="12.75">
      <c r="A229" s="10">
        <v>49392</v>
      </c>
      <c r="B229" s="11" t="s">
        <v>694</v>
      </c>
      <c r="C229" s="11">
        <v>1</v>
      </c>
      <c r="D229" s="26">
        <v>107</v>
      </c>
      <c r="H229" s="14">
        <v>2.5</v>
      </c>
      <c r="I229">
        <v>11</v>
      </c>
      <c r="J229" t="e">
        <f>VLOOKUP(A229,'Época Recurso'!B:C,2,FALSE)</f>
        <v>#N/A</v>
      </c>
      <c r="K229" s="14" t="e">
        <f t="shared" si="16"/>
        <v>#N/A</v>
      </c>
      <c r="L229" s="13" t="e">
        <f t="shared" si="14"/>
        <v>#N/A</v>
      </c>
      <c r="M229" s="15" t="e">
        <f t="shared" si="15"/>
        <v>#N/A</v>
      </c>
    </row>
    <row r="230" spans="1:13" ht="12.75">
      <c r="A230" s="10">
        <v>49393</v>
      </c>
      <c r="B230" s="11" t="s">
        <v>756</v>
      </c>
      <c r="C230" s="11">
        <v>1</v>
      </c>
      <c r="I230">
        <v>9</v>
      </c>
      <c r="J230">
        <f>VLOOKUP(A230,'Época Recurso'!B:C,2,FALSE)</f>
        <v>5</v>
      </c>
      <c r="K230" s="14">
        <f t="shared" si="16"/>
        <v>9</v>
      </c>
      <c r="L230" s="13">
        <f t="shared" si="14"/>
        <v>6.75</v>
      </c>
      <c r="M230" s="15" t="str">
        <f t="shared" si="15"/>
        <v>REP</v>
      </c>
    </row>
    <row r="231" spans="1:13" ht="12.75">
      <c r="A231" s="10">
        <v>49394</v>
      </c>
      <c r="B231" s="11" t="s">
        <v>755</v>
      </c>
      <c r="C231" s="11">
        <v>1</v>
      </c>
      <c r="J231" t="e">
        <f>VLOOKUP(A231,'Época Recurso'!B:C,2,FALSE)</f>
        <v>#N/A</v>
      </c>
      <c r="K231" s="14" t="e">
        <f t="shared" si="16"/>
        <v>#N/A</v>
      </c>
      <c r="L231" s="13" t="e">
        <f t="shared" si="14"/>
        <v>#N/A</v>
      </c>
      <c r="M231" s="15" t="e">
        <f t="shared" si="15"/>
        <v>#N/A</v>
      </c>
    </row>
    <row r="232" spans="1:13" ht="12.75">
      <c r="A232" s="10">
        <v>49395</v>
      </c>
      <c r="B232" s="11" t="s">
        <v>754</v>
      </c>
      <c r="C232" s="11">
        <v>1</v>
      </c>
      <c r="D232" s="26">
        <v>35</v>
      </c>
      <c r="H232" s="14">
        <v>3.75</v>
      </c>
      <c r="I232">
        <v>19</v>
      </c>
      <c r="J232" t="e">
        <f>VLOOKUP(A232,'Época Recurso'!B:C,2,FALSE)</f>
        <v>#N/A</v>
      </c>
      <c r="K232" s="14" t="e">
        <f t="shared" si="16"/>
        <v>#N/A</v>
      </c>
      <c r="L232" s="13" t="e">
        <f t="shared" si="14"/>
        <v>#N/A</v>
      </c>
      <c r="M232" s="15" t="e">
        <f t="shared" si="15"/>
        <v>#N/A</v>
      </c>
    </row>
    <row r="233" spans="1:13" ht="12.75">
      <c r="A233" s="10">
        <v>49396</v>
      </c>
      <c r="B233" s="11" t="s">
        <v>753</v>
      </c>
      <c r="C233" s="11">
        <v>1</v>
      </c>
      <c r="D233" s="26">
        <v>39</v>
      </c>
      <c r="H233" s="14">
        <v>2.5</v>
      </c>
      <c r="I233">
        <v>2</v>
      </c>
      <c r="J233" t="e">
        <f>VLOOKUP(A233,'Época Recurso'!B:C,2,FALSE)</f>
        <v>#N/A</v>
      </c>
      <c r="K233" s="14" t="e">
        <f t="shared" si="16"/>
        <v>#N/A</v>
      </c>
      <c r="L233" s="13" t="e">
        <f t="shared" si="14"/>
        <v>#N/A</v>
      </c>
      <c r="M233" s="15" t="e">
        <f t="shared" si="15"/>
        <v>#N/A</v>
      </c>
    </row>
    <row r="234" spans="1:13" ht="12.75">
      <c r="A234" s="10">
        <v>49397</v>
      </c>
      <c r="B234" s="11" t="s">
        <v>590</v>
      </c>
      <c r="C234" s="11">
        <v>1</v>
      </c>
      <c r="D234" s="26">
        <v>36</v>
      </c>
      <c r="H234" s="14">
        <v>3.75</v>
      </c>
      <c r="I234">
        <v>7</v>
      </c>
      <c r="J234">
        <f>VLOOKUP(A234,'Época Recurso'!B:C,2,FALSE)</f>
        <v>14.5</v>
      </c>
      <c r="K234" s="14">
        <f t="shared" si="16"/>
        <v>14.5</v>
      </c>
      <c r="L234" s="13">
        <f t="shared" si="14"/>
        <v>14.625</v>
      </c>
      <c r="M234" s="15">
        <f t="shared" si="15"/>
        <v>15</v>
      </c>
    </row>
    <row r="235" spans="1:13" ht="12.75">
      <c r="A235" s="10">
        <v>49398</v>
      </c>
      <c r="B235" s="11" t="s">
        <v>691</v>
      </c>
      <c r="C235" s="11">
        <v>1</v>
      </c>
      <c r="D235" s="26">
        <v>79</v>
      </c>
      <c r="H235" s="14">
        <v>3</v>
      </c>
      <c r="I235">
        <v>11</v>
      </c>
      <c r="J235" t="e">
        <f>VLOOKUP(A235,'Época Recurso'!B:C,2,FALSE)</f>
        <v>#N/A</v>
      </c>
      <c r="K235" s="14" t="e">
        <f t="shared" si="16"/>
        <v>#N/A</v>
      </c>
      <c r="L235" s="13" t="e">
        <f t="shared" si="14"/>
        <v>#N/A</v>
      </c>
      <c r="M235" s="15" t="e">
        <f t="shared" si="15"/>
        <v>#N/A</v>
      </c>
    </row>
    <row r="236" spans="1:13" ht="12.75">
      <c r="A236" s="10">
        <v>49399</v>
      </c>
      <c r="B236" s="11" t="s">
        <v>690</v>
      </c>
      <c r="C236" s="11">
        <v>1</v>
      </c>
      <c r="H236" s="14">
        <v>2.5</v>
      </c>
      <c r="I236">
        <v>6</v>
      </c>
      <c r="J236">
        <f>VLOOKUP(A236,'Época Recurso'!B:C,2,FALSE)</f>
        <v>6</v>
      </c>
      <c r="K236" s="14">
        <f t="shared" si="16"/>
        <v>6</v>
      </c>
      <c r="L236" s="13">
        <f t="shared" si="14"/>
        <v>7</v>
      </c>
      <c r="M236" s="15" t="str">
        <f t="shared" si="15"/>
        <v>REP</v>
      </c>
    </row>
    <row r="237" spans="1:13" ht="12.75">
      <c r="A237" s="10">
        <v>49400</v>
      </c>
      <c r="B237" s="11" t="s">
        <v>375</v>
      </c>
      <c r="C237" s="11">
        <v>1</v>
      </c>
      <c r="D237" s="26">
        <v>102</v>
      </c>
      <c r="H237" s="14">
        <v>2.5</v>
      </c>
      <c r="I237">
        <v>14</v>
      </c>
      <c r="J237" t="e">
        <f>VLOOKUP(A237,'Época Recurso'!B:C,2,FALSE)</f>
        <v>#N/A</v>
      </c>
      <c r="K237" s="14" t="e">
        <f t="shared" si="16"/>
        <v>#N/A</v>
      </c>
      <c r="L237" s="13" t="e">
        <f t="shared" si="14"/>
        <v>#N/A</v>
      </c>
      <c r="M237" s="15" t="e">
        <f t="shared" si="15"/>
        <v>#N/A</v>
      </c>
    </row>
    <row r="238" spans="1:13" ht="12.75">
      <c r="A238" s="10">
        <v>49401</v>
      </c>
      <c r="B238" s="11" t="s">
        <v>805</v>
      </c>
      <c r="C238" s="11">
        <v>1</v>
      </c>
      <c r="D238" s="26">
        <v>46</v>
      </c>
      <c r="H238" s="14">
        <v>2</v>
      </c>
      <c r="I238">
        <v>12.5</v>
      </c>
      <c r="J238" t="e">
        <f>VLOOKUP(A238,'Época Recurso'!B:C,2,FALSE)</f>
        <v>#N/A</v>
      </c>
      <c r="K238" s="14" t="e">
        <f t="shared" si="16"/>
        <v>#N/A</v>
      </c>
      <c r="L238" s="13" t="e">
        <f t="shared" si="14"/>
        <v>#N/A</v>
      </c>
      <c r="M238" s="15" t="e">
        <f t="shared" si="15"/>
        <v>#N/A</v>
      </c>
    </row>
    <row r="239" spans="1:13" ht="12.75">
      <c r="A239" s="10">
        <v>49402</v>
      </c>
      <c r="B239" s="11" t="s">
        <v>702</v>
      </c>
      <c r="C239" s="11">
        <v>1</v>
      </c>
      <c r="D239" s="26">
        <v>90</v>
      </c>
      <c r="H239" s="14">
        <v>2.5</v>
      </c>
      <c r="I239">
        <v>10</v>
      </c>
      <c r="J239" t="e">
        <f>VLOOKUP(A239,'Época Recurso'!B:C,2,FALSE)</f>
        <v>#N/A</v>
      </c>
      <c r="K239" s="14" t="e">
        <f t="shared" si="16"/>
        <v>#N/A</v>
      </c>
      <c r="L239" s="13" t="e">
        <f t="shared" si="14"/>
        <v>#N/A</v>
      </c>
      <c r="M239" s="15" t="e">
        <f t="shared" si="15"/>
        <v>#N/A</v>
      </c>
    </row>
    <row r="240" spans="1:13" ht="12.75">
      <c r="A240" s="10">
        <v>49403</v>
      </c>
      <c r="B240" s="11" t="s">
        <v>595</v>
      </c>
      <c r="C240" s="11">
        <v>1</v>
      </c>
      <c r="D240" s="26">
        <v>63</v>
      </c>
      <c r="H240" s="14">
        <v>3.75</v>
      </c>
      <c r="I240">
        <v>5</v>
      </c>
      <c r="J240" t="e">
        <f>VLOOKUP(A240,'Época Recurso'!B:C,2,FALSE)</f>
        <v>#N/A</v>
      </c>
      <c r="K240" s="14" t="e">
        <f t="shared" si="16"/>
        <v>#N/A</v>
      </c>
      <c r="L240" s="13" t="e">
        <f t="shared" si="14"/>
        <v>#N/A</v>
      </c>
      <c r="M240" s="15" t="e">
        <f t="shared" si="15"/>
        <v>#N/A</v>
      </c>
    </row>
    <row r="241" spans="1:13" ht="12.75">
      <c r="A241" s="10">
        <v>49404</v>
      </c>
      <c r="B241" s="11" t="s">
        <v>802</v>
      </c>
      <c r="C241" s="11">
        <v>1</v>
      </c>
      <c r="D241" s="26">
        <v>72</v>
      </c>
      <c r="H241" s="14">
        <v>2.5</v>
      </c>
      <c r="I241">
        <v>9.5</v>
      </c>
      <c r="J241" t="e">
        <f>VLOOKUP(A241,'Época Recurso'!B:C,2,FALSE)</f>
        <v>#N/A</v>
      </c>
      <c r="K241" s="14" t="e">
        <f t="shared" si="16"/>
        <v>#N/A</v>
      </c>
      <c r="L241" s="13" t="e">
        <f t="shared" si="14"/>
        <v>#N/A</v>
      </c>
      <c r="M241" s="15" t="e">
        <f t="shared" si="15"/>
        <v>#N/A</v>
      </c>
    </row>
    <row r="242" spans="1:13" ht="12.75">
      <c r="A242" s="10">
        <v>49405</v>
      </c>
      <c r="B242" s="11" t="s">
        <v>760</v>
      </c>
      <c r="C242" s="11">
        <v>1</v>
      </c>
      <c r="D242" s="26">
        <v>15</v>
      </c>
      <c r="H242" s="14">
        <v>3</v>
      </c>
      <c r="I242">
        <v>5</v>
      </c>
      <c r="J242">
        <f>VLOOKUP(A242,'Época Recurso'!B:C,2,FALSE)</f>
        <v>5</v>
      </c>
      <c r="K242" s="14">
        <f t="shared" si="16"/>
        <v>5</v>
      </c>
      <c r="L242" s="13">
        <f aca="true" t="shared" si="17" ref="L242:L273">K242*0.75+H242</f>
        <v>6.75</v>
      </c>
      <c r="M242" s="15" t="str">
        <f aca="true" t="shared" si="18" ref="M242:M273">IF(AND(K242&gt;=7.5,L242&gt;=9.5),ROUND(L242,0),"REP")</f>
        <v>REP</v>
      </c>
    </row>
    <row r="243" spans="1:13" ht="12.75">
      <c r="A243" s="10">
        <v>49406</v>
      </c>
      <c r="B243" s="11" t="s">
        <v>751</v>
      </c>
      <c r="C243" s="11">
        <v>1</v>
      </c>
      <c r="D243" s="26">
        <v>95</v>
      </c>
      <c r="H243" s="14">
        <v>2</v>
      </c>
      <c r="I243">
        <v>12</v>
      </c>
      <c r="J243" t="e">
        <f>VLOOKUP(A243,'Época Recurso'!B:C,2,FALSE)</f>
        <v>#N/A</v>
      </c>
      <c r="K243" s="14" t="e">
        <f t="shared" si="16"/>
        <v>#N/A</v>
      </c>
      <c r="L243" s="13" t="e">
        <f t="shared" si="17"/>
        <v>#N/A</v>
      </c>
      <c r="M243" s="15" t="e">
        <f t="shared" si="18"/>
        <v>#N/A</v>
      </c>
    </row>
    <row r="244" spans="1:13" ht="12.75">
      <c r="A244" s="10">
        <v>49407</v>
      </c>
      <c r="B244" s="31" t="s">
        <v>389</v>
      </c>
      <c r="C244" s="11">
        <v>1</v>
      </c>
      <c r="D244" s="26">
        <v>102</v>
      </c>
      <c r="H244" s="14">
        <v>2.5</v>
      </c>
      <c r="I244">
        <v>2</v>
      </c>
      <c r="J244" t="e">
        <f>VLOOKUP(A244,'Época Recurso'!B:C,2,FALSE)</f>
        <v>#N/A</v>
      </c>
      <c r="K244" s="14" t="e">
        <f t="shared" si="16"/>
        <v>#N/A</v>
      </c>
      <c r="L244" s="13" t="e">
        <f t="shared" si="17"/>
        <v>#N/A</v>
      </c>
      <c r="M244" s="15" t="e">
        <f t="shared" si="18"/>
        <v>#N/A</v>
      </c>
    </row>
    <row r="245" spans="1:13" ht="12.75">
      <c r="A245" s="32">
        <v>49408</v>
      </c>
      <c r="B245" s="35" t="s">
        <v>646</v>
      </c>
      <c r="C245" s="11">
        <v>1</v>
      </c>
      <c r="D245" s="26">
        <v>25</v>
      </c>
      <c r="H245" s="14">
        <v>3.75</v>
      </c>
      <c r="I245">
        <v>19</v>
      </c>
      <c r="J245" t="e">
        <f>VLOOKUP(A245,'Época Recurso'!B:C,2,FALSE)</f>
        <v>#N/A</v>
      </c>
      <c r="K245" s="14" t="e">
        <f t="shared" si="16"/>
        <v>#N/A</v>
      </c>
      <c r="L245" s="13" t="e">
        <f t="shared" si="17"/>
        <v>#N/A</v>
      </c>
      <c r="M245" s="15" t="e">
        <f t="shared" si="18"/>
        <v>#N/A</v>
      </c>
    </row>
    <row r="246" spans="1:13" ht="12.75">
      <c r="A246" s="10">
        <v>49409</v>
      </c>
      <c r="B246" s="11" t="s">
        <v>591</v>
      </c>
      <c r="C246" s="11">
        <v>1</v>
      </c>
      <c r="D246" s="26">
        <v>82</v>
      </c>
      <c r="H246" s="14">
        <v>3.75</v>
      </c>
      <c r="I246">
        <v>15.5</v>
      </c>
      <c r="J246" t="e">
        <f>VLOOKUP(A246,'Época Recurso'!B:C,2,FALSE)</f>
        <v>#N/A</v>
      </c>
      <c r="K246" s="14" t="e">
        <f t="shared" si="16"/>
        <v>#N/A</v>
      </c>
      <c r="L246" s="13" t="e">
        <f t="shared" si="17"/>
        <v>#N/A</v>
      </c>
      <c r="M246" s="15" t="e">
        <f t="shared" si="18"/>
        <v>#N/A</v>
      </c>
    </row>
    <row r="247" spans="1:13" ht="12.75">
      <c r="A247" s="10">
        <v>49410</v>
      </c>
      <c r="B247" s="11" t="s">
        <v>799</v>
      </c>
      <c r="C247" s="11">
        <v>1</v>
      </c>
      <c r="D247" s="26">
        <v>103</v>
      </c>
      <c r="H247" s="14">
        <v>2.5</v>
      </c>
      <c r="I247">
        <v>10</v>
      </c>
      <c r="J247" t="e">
        <f>VLOOKUP(A247,'Época Recurso'!B:C,2,FALSE)</f>
        <v>#N/A</v>
      </c>
      <c r="K247" s="14" t="e">
        <f t="shared" si="16"/>
        <v>#N/A</v>
      </c>
      <c r="L247" s="13" t="e">
        <f t="shared" si="17"/>
        <v>#N/A</v>
      </c>
      <c r="M247" s="15" t="e">
        <f t="shared" si="18"/>
        <v>#N/A</v>
      </c>
    </row>
    <row r="248" spans="1:13" ht="12.75">
      <c r="A248" s="10">
        <v>49411</v>
      </c>
      <c r="B248" s="36" t="s">
        <v>594</v>
      </c>
      <c r="C248" s="11">
        <v>1</v>
      </c>
      <c r="D248" s="26">
        <v>20</v>
      </c>
      <c r="H248" s="14">
        <v>2</v>
      </c>
      <c r="I248">
        <v>3</v>
      </c>
      <c r="J248" t="e">
        <f>VLOOKUP(A248,'Época Recurso'!B:C,2,FALSE)</f>
        <v>#N/A</v>
      </c>
      <c r="K248" s="14" t="e">
        <f t="shared" si="16"/>
        <v>#N/A</v>
      </c>
      <c r="L248" s="13" t="e">
        <f t="shared" si="17"/>
        <v>#N/A</v>
      </c>
      <c r="M248" s="15" t="e">
        <f t="shared" si="18"/>
        <v>#N/A</v>
      </c>
    </row>
    <row r="249" spans="1:13" ht="12.75">
      <c r="A249" s="10">
        <v>49412</v>
      </c>
      <c r="B249" s="11" t="s">
        <v>648</v>
      </c>
      <c r="C249" s="11">
        <v>1</v>
      </c>
      <c r="D249" s="26">
        <v>74</v>
      </c>
      <c r="H249" s="14">
        <v>5</v>
      </c>
      <c r="I249">
        <v>7</v>
      </c>
      <c r="J249">
        <f>VLOOKUP(A249,'Época Recurso'!B:C,2,FALSE)</f>
        <v>8</v>
      </c>
      <c r="K249" s="14">
        <f t="shared" si="16"/>
        <v>8</v>
      </c>
      <c r="L249" s="13">
        <f t="shared" si="17"/>
        <v>11</v>
      </c>
      <c r="M249" s="15">
        <f t="shared" si="18"/>
        <v>11</v>
      </c>
    </row>
    <row r="250" spans="1:13" ht="12.75">
      <c r="A250" s="10">
        <v>49413</v>
      </c>
      <c r="B250" s="11" t="s">
        <v>592</v>
      </c>
      <c r="C250" s="11">
        <v>1</v>
      </c>
      <c r="D250" s="26">
        <v>39</v>
      </c>
      <c r="H250" s="14">
        <v>2.5</v>
      </c>
      <c r="I250">
        <v>11.5</v>
      </c>
      <c r="J250" t="e">
        <f>VLOOKUP(A250,'Época Recurso'!B:C,2,FALSE)</f>
        <v>#N/A</v>
      </c>
      <c r="K250" s="14" t="e">
        <f t="shared" si="16"/>
        <v>#N/A</v>
      </c>
      <c r="L250" s="13" t="e">
        <f t="shared" si="17"/>
        <v>#N/A</v>
      </c>
      <c r="M250" s="15" t="e">
        <f t="shared" si="18"/>
        <v>#N/A</v>
      </c>
    </row>
    <row r="251" spans="1:13" ht="12.75">
      <c r="A251" s="10">
        <v>49414</v>
      </c>
      <c r="B251" s="11" t="s">
        <v>695</v>
      </c>
      <c r="C251" s="11">
        <v>1</v>
      </c>
      <c r="J251" t="e">
        <f>VLOOKUP(A251,'Época Recurso'!B:C,2,FALSE)</f>
        <v>#N/A</v>
      </c>
      <c r="K251" s="14" t="e">
        <f t="shared" si="16"/>
        <v>#N/A</v>
      </c>
      <c r="L251" s="13" t="e">
        <f t="shared" si="17"/>
        <v>#N/A</v>
      </c>
      <c r="M251" s="15" t="e">
        <f t="shared" si="18"/>
        <v>#N/A</v>
      </c>
    </row>
    <row r="252" spans="1:13" ht="12.75">
      <c r="A252" s="10">
        <v>49415</v>
      </c>
      <c r="B252" s="11" t="s">
        <v>604</v>
      </c>
      <c r="C252" s="11">
        <v>1</v>
      </c>
      <c r="D252" s="26">
        <v>20</v>
      </c>
      <c r="H252" s="14">
        <v>2</v>
      </c>
      <c r="I252">
        <v>11</v>
      </c>
      <c r="J252" t="e">
        <f>VLOOKUP(A252,'Época Recurso'!B:C,2,FALSE)</f>
        <v>#N/A</v>
      </c>
      <c r="K252" s="14" t="e">
        <f t="shared" si="16"/>
        <v>#N/A</v>
      </c>
      <c r="L252" s="13" t="e">
        <f t="shared" si="17"/>
        <v>#N/A</v>
      </c>
      <c r="M252" s="15" t="e">
        <f t="shared" si="18"/>
        <v>#N/A</v>
      </c>
    </row>
    <row r="253" spans="1:13" ht="12.75">
      <c r="A253" s="10">
        <v>49416</v>
      </c>
      <c r="B253" s="11" t="s">
        <v>544</v>
      </c>
      <c r="C253" s="11">
        <v>1</v>
      </c>
      <c r="D253" s="26">
        <v>64</v>
      </c>
      <c r="H253" s="14">
        <v>2</v>
      </c>
      <c r="I253">
        <v>4</v>
      </c>
      <c r="J253">
        <f>VLOOKUP(A253,'Época Recurso'!B:C,2,FALSE)</f>
        <v>5</v>
      </c>
      <c r="K253" s="14">
        <f t="shared" si="16"/>
        <v>5</v>
      </c>
      <c r="L253" s="13">
        <f t="shared" si="17"/>
        <v>5.75</v>
      </c>
      <c r="M253" s="15" t="str">
        <f t="shared" si="18"/>
        <v>REP</v>
      </c>
    </row>
    <row r="254" spans="1:13" ht="12.75">
      <c r="A254" s="10">
        <v>49417</v>
      </c>
      <c r="B254" s="11" t="s">
        <v>546</v>
      </c>
      <c r="C254" s="11">
        <v>1</v>
      </c>
      <c r="D254" s="26">
        <v>80</v>
      </c>
      <c r="H254" s="14">
        <v>2</v>
      </c>
      <c r="I254">
        <v>5</v>
      </c>
      <c r="J254">
        <f>VLOOKUP(A254,'Época Recurso'!B:C,2,FALSE)</f>
        <v>7</v>
      </c>
      <c r="K254" s="14">
        <f t="shared" si="16"/>
        <v>7</v>
      </c>
      <c r="L254" s="13">
        <f t="shared" si="17"/>
        <v>7.25</v>
      </c>
      <c r="M254" s="15" t="str">
        <f t="shared" si="18"/>
        <v>REP</v>
      </c>
    </row>
    <row r="255" spans="1:13" ht="12.75">
      <c r="A255" s="10">
        <v>49418</v>
      </c>
      <c r="B255" s="11" t="s">
        <v>466</v>
      </c>
      <c r="C255" s="11">
        <v>1</v>
      </c>
      <c r="D255" s="26">
        <v>64</v>
      </c>
      <c r="H255" s="14">
        <v>2</v>
      </c>
      <c r="I255">
        <v>5</v>
      </c>
      <c r="J255">
        <f>VLOOKUP(A255,'Época Recurso'!B:C,2,FALSE)</f>
        <v>2</v>
      </c>
      <c r="K255" s="14">
        <f t="shared" si="16"/>
        <v>5</v>
      </c>
      <c r="L255" s="13">
        <f t="shared" si="17"/>
        <v>5.75</v>
      </c>
      <c r="M255" s="15" t="str">
        <f t="shared" si="18"/>
        <v>REP</v>
      </c>
    </row>
    <row r="256" spans="1:13" ht="12.75">
      <c r="A256" s="10">
        <v>49419</v>
      </c>
      <c r="B256" s="11" t="s">
        <v>543</v>
      </c>
      <c r="C256" s="11">
        <v>1</v>
      </c>
      <c r="J256" t="e">
        <f>VLOOKUP(A256,'Época Recurso'!B:C,2,FALSE)</f>
        <v>#N/A</v>
      </c>
      <c r="K256" s="14" t="e">
        <f t="shared" si="16"/>
        <v>#N/A</v>
      </c>
      <c r="L256" s="13" t="e">
        <f t="shared" si="17"/>
        <v>#N/A</v>
      </c>
      <c r="M256" s="15" t="e">
        <f t="shared" si="18"/>
        <v>#N/A</v>
      </c>
    </row>
    <row r="257" spans="1:13" ht="12.75">
      <c r="A257" s="10">
        <v>49420</v>
      </c>
      <c r="B257" s="11" t="s">
        <v>724</v>
      </c>
      <c r="C257" s="11">
        <v>1</v>
      </c>
      <c r="D257" s="26">
        <v>47</v>
      </c>
      <c r="H257" s="14">
        <v>2</v>
      </c>
      <c r="I257">
        <v>1</v>
      </c>
      <c r="J257" t="e">
        <f>VLOOKUP(A257,'Época Recurso'!B:C,2,FALSE)</f>
        <v>#N/A</v>
      </c>
      <c r="K257" s="14" t="e">
        <f t="shared" si="16"/>
        <v>#N/A</v>
      </c>
      <c r="L257" s="13" t="e">
        <f t="shared" si="17"/>
        <v>#N/A</v>
      </c>
      <c r="M257" s="15" t="e">
        <f t="shared" si="18"/>
        <v>#N/A</v>
      </c>
    </row>
    <row r="258" spans="1:13" ht="12.75">
      <c r="A258" s="10">
        <v>49421</v>
      </c>
      <c r="B258" s="11" t="s">
        <v>602</v>
      </c>
      <c r="C258" s="11">
        <v>1</v>
      </c>
      <c r="D258" s="26">
        <v>169</v>
      </c>
      <c r="H258" s="14">
        <v>2.5</v>
      </c>
      <c r="J258" t="e">
        <f>VLOOKUP(A258,'Época Recurso'!B:C,2,FALSE)</f>
        <v>#N/A</v>
      </c>
      <c r="K258" s="14" t="e">
        <f t="shared" si="16"/>
        <v>#N/A</v>
      </c>
      <c r="L258" s="13" t="e">
        <f t="shared" si="17"/>
        <v>#N/A</v>
      </c>
      <c r="M258" s="15" t="e">
        <f t="shared" si="18"/>
        <v>#N/A</v>
      </c>
    </row>
    <row r="259" spans="1:13" ht="12.75">
      <c r="A259" s="10">
        <v>49422</v>
      </c>
      <c r="B259" s="11" t="s">
        <v>467</v>
      </c>
      <c r="C259" s="11">
        <v>1</v>
      </c>
      <c r="D259" s="26">
        <v>86</v>
      </c>
      <c r="H259" s="14">
        <v>3.75</v>
      </c>
      <c r="I259">
        <v>18</v>
      </c>
      <c r="J259" t="e">
        <f>VLOOKUP(A259,'Época Recurso'!B:C,2,FALSE)</f>
        <v>#N/A</v>
      </c>
      <c r="K259" s="14" t="e">
        <f t="shared" si="16"/>
        <v>#N/A</v>
      </c>
      <c r="L259" s="13" t="e">
        <f t="shared" si="17"/>
        <v>#N/A</v>
      </c>
      <c r="M259" s="15" t="e">
        <f t="shared" si="18"/>
        <v>#N/A</v>
      </c>
    </row>
    <row r="260" spans="1:13" ht="12.75">
      <c r="A260" s="10">
        <v>49423</v>
      </c>
      <c r="B260" s="11" t="s">
        <v>727</v>
      </c>
      <c r="C260" s="11">
        <v>1</v>
      </c>
      <c r="D260" s="26">
        <v>15</v>
      </c>
      <c r="H260" s="14">
        <v>3</v>
      </c>
      <c r="I260">
        <v>10</v>
      </c>
      <c r="J260" t="e">
        <f>VLOOKUP(A260,'Época Recurso'!B:C,2,FALSE)</f>
        <v>#N/A</v>
      </c>
      <c r="K260" s="14" t="e">
        <f t="shared" si="16"/>
        <v>#N/A</v>
      </c>
      <c r="L260" s="13" t="e">
        <f t="shared" si="17"/>
        <v>#N/A</v>
      </c>
      <c r="M260" s="15" t="e">
        <f t="shared" si="18"/>
        <v>#N/A</v>
      </c>
    </row>
    <row r="261" spans="1:13" ht="12.75">
      <c r="A261" s="17">
        <v>50187</v>
      </c>
      <c r="B261" s="18" t="s">
        <v>486</v>
      </c>
      <c r="C261" s="18">
        <v>1</v>
      </c>
      <c r="D261" s="28">
        <v>34</v>
      </c>
      <c r="E261" s="21">
        <v>18</v>
      </c>
      <c r="H261" s="14">
        <v>19</v>
      </c>
      <c r="J261">
        <f>VLOOKUP(A261,'Época Recurso'!B:C,2,FALSE)</f>
        <v>3</v>
      </c>
      <c r="K261" s="14">
        <f t="shared" si="16"/>
        <v>3</v>
      </c>
      <c r="L261" s="13">
        <f aca="true" t="shared" si="19" ref="L261:L279">0.6*K261+0.4*H261</f>
        <v>9.4</v>
      </c>
      <c r="M261" s="15" t="str">
        <f aca="true" t="shared" si="20" ref="M261:M279">IF(AND(H261&gt;=7.5,K261&gt;=7.5,L261&gt;=9.5),ROUND(L261,0),"REP")</f>
        <v>REP</v>
      </c>
    </row>
    <row r="262" spans="1:13" ht="12.75">
      <c r="A262" s="17">
        <v>50188</v>
      </c>
      <c r="B262" s="44" t="s">
        <v>428</v>
      </c>
      <c r="C262" s="18">
        <v>1</v>
      </c>
      <c r="D262" s="28">
        <v>34</v>
      </c>
      <c r="E262" s="21">
        <v>18</v>
      </c>
      <c r="H262" s="14">
        <v>19</v>
      </c>
      <c r="I262">
        <v>4</v>
      </c>
      <c r="J262" t="e">
        <f>VLOOKUP(A262,'Época Recurso'!B:C,2,FALSE)</f>
        <v>#N/A</v>
      </c>
      <c r="K262" s="14" t="e">
        <f t="shared" si="16"/>
        <v>#N/A</v>
      </c>
      <c r="L262" s="13" t="e">
        <f t="shared" si="19"/>
        <v>#N/A</v>
      </c>
      <c r="M262" s="15" t="e">
        <f t="shared" si="20"/>
        <v>#N/A</v>
      </c>
    </row>
    <row r="263" spans="1:13" ht="12.75">
      <c r="A263" s="34">
        <v>50189</v>
      </c>
      <c r="B263" s="33" t="s">
        <v>337</v>
      </c>
      <c r="C263" s="18">
        <v>1</v>
      </c>
      <c r="D263" s="28">
        <v>34</v>
      </c>
      <c r="E263" s="21">
        <v>18</v>
      </c>
      <c r="H263" s="14">
        <v>19</v>
      </c>
      <c r="I263">
        <v>20</v>
      </c>
      <c r="J263" t="e">
        <f>VLOOKUP(A263,'Época Recurso'!B:C,2,FALSE)</f>
        <v>#N/A</v>
      </c>
      <c r="K263" s="14" t="e">
        <f t="shared" si="16"/>
        <v>#N/A</v>
      </c>
      <c r="L263" s="13" t="e">
        <f t="shared" si="19"/>
        <v>#N/A</v>
      </c>
      <c r="M263" s="15" t="e">
        <f t="shared" si="20"/>
        <v>#N/A</v>
      </c>
    </row>
    <row r="264" spans="1:13" ht="12.75">
      <c r="A264" s="34">
        <v>50190</v>
      </c>
      <c r="B264" s="33" t="s">
        <v>522</v>
      </c>
      <c r="C264" s="18">
        <v>1</v>
      </c>
      <c r="D264" s="28">
        <v>18</v>
      </c>
      <c r="E264" s="16">
        <v>20</v>
      </c>
      <c r="H264" s="14">
        <v>16</v>
      </c>
      <c r="I264">
        <v>1</v>
      </c>
      <c r="J264">
        <f>VLOOKUP(A264,'Época Recurso'!B:C,2,FALSE)</f>
        <v>4</v>
      </c>
      <c r="K264" s="14">
        <f t="shared" si="16"/>
        <v>4</v>
      </c>
      <c r="L264" s="13">
        <f t="shared" si="19"/>
        <v>8.8</v>
      </c>
      <c r="M264" s="15" t="str">
        <f t="shared" si="20"/>
        <v>REP</v>
      </c>
    </row>
    <row r="265" spans="1:13" ht="12.75">
      <c r="A265" s="17">
        <v>50191</v>
      </c>
      <c r="B265" s="18" t="s">
        <v>425</v>
      </c>
      <c r="C265" s="18">
        <v>1</v>
      </c>
      <c r="D265" s="28"/>
      <c r="E265" s="21"/>
      <c r="J265" t="e">
        <f>VLOOKUP(A265,'Época Recurso'!B:C,2,FALSE)</f>
        <v>#N/A</v>
      </c>
      <c r="K265" s="14" t="e">
        <f t="shared" si="16"/>
        <v>#N/A</v>
      </c>
      <c r="L265" s="13" t="e">
        <f t="shared" si="19"/>
        <v>#N/A</v>
      </c>
      <c r="M265" s="15" t="e">
        <f t="shared" si="20"/>
        <v>#N/A</v>
      </c>
    </row>
    <row r="266" spans="1:13" ht="12.75">
      <c r="A266" s="42">
        <v>50192</v>
      </c>
      <c r="B266" s="44" t="s">
        <v>520</v>
      </c>
      <c r="C266" s="18">
        <v>1</v>
      </c>
      <c r="D266" s="28">
        <v>27</v>
      </c>
      <c r="E266" s="16">
        <v>12</v>
      </c>
      <c r="H266" s="14">
        <v>12</v>
      </c>
      <c r="I266">
        <v>6</v>
      </c>
      <c r="J266">
        <f>VLOOKUP(A266,'Época Recurso'!B:C,2,FALSE)</f>
        <v>14</v>
      </c>
      <c r="K266" s="14">
        <f t="shared" si="16"/>
        <v>14</v>
      </c>
      <c r="L266" s="13">
        <f t="shared" si="19"/>
        <v>13.200000000000001</v>
      </c>
      <c r="M266" s="15">
        <f t="shared" si="20"/>
        <v>13</v>
      </c>
    </row>
    <row r="267" spans="1:13" ht="12.75">
      <c r="A267" s="33">
        <v>50193</v>
      </c>
      <c r="B267" s="33" t="s">
        <v>523</v>
      </c>
      <c r="C267" s="18">
        <v>1</v>
      </c>
      <c r="D267" s="28"/>
      <c r="E267" s="21"/>
      <c r="J267" t="e">
        <f>VLOOKUP(A267,'Época Recurso'!B:C,2,FALSE)</f>
        <v>#N/A</v>
      </c>
      <c r="K267" s="14" t="e">
        <f t="shared" si="16"/>
        <v>#N/A</v>
      </c>
      <c r="L267" s="13" t="e">
        <f t="shared" si="19"/>
        <v>#N/A</v>
      </c>
      <c r="M267" s="15" t="e">
        <f t="shared" si="20"/>
        <v>#N/A</v>
      </c>
    </row>
    <row r="268" spans="1:13" ht="12.75">
      <c r="A268" s="33">
        <v>50194</v>
      </c>
      <c r="B268" s="33" t="s">
        <v>333</v>
      </c>
      <c r="C268" s="18">
        <v>1</v>
      </c>
      <c r="D268" s="28"/>
      <c r="E268" s="21"/>
      <c r="J268" t="e">
        <f>VLOOKUP(A268,'Época Recurso'!B:C,2,FALSE)</f>
        <v>#N/A</v>
      </c>
      <c r="K268" s="14" t="e">
        <f t="shared" si="16"/>
        <v>#N/A</v>
      </c>
      <c r="L268" s="13" t="e">
        <f t="shared" si="19"/>
        <v>#N/A</v>
      </c>
      <c r="M268" s="15" t="e">
        <f t="shared" si="20"/>
        <v>#N/A</v>
      </c>
    </row>
    <row r="269" spans="1:13" ht="12.75">
      <c r="A269" s="33">
        <v>50195</v>
      </c>
      <c r="B269" s="33" t="s">
        <v>433</v>
      </c>
      <c r="C269" s="18">
        <v>1</v>
      </c>
      <c r="D269" s="28">
        <v>18</v>
      </c>
      <c r="E269" s="16">
        <v>20</v>
      </c>
      <c r="H269" s="14">
        <v>18</v>
      </c>
      <c r="I269">
        <v>6</v>
      </c>
      <c r="J269">
        <f>VLOOKUP(A269,'Época Recurso'!B:C,2,FALSE)</f>
        <v>8</v>
      </c>
      <c r="K269" s="14">
        <f t="shared" si="16"/>
        <v>8</v>
      </c>
      <c r="L269" s="13">
        <f t="shared" si="19"/>
        <v>12</v>
      </c>
      <c r="M269" s="15">
        <f t="shared" si="20"/>
        <v>12</v>
      </c>
    </row>
    <row r="270" spans="1:13" ht="12.75">
      <c r="A270" s="33">
        <v>50197</v>
      </c>
      <c r="B270" s="33" t="s">
        <v>447</v>
      </c>
      <c r="C270" s="18">
        <v>1</v>
      </c>
      <c r="D270" s="28">
        <v>23</v>
      </c>
      <c r="E270" s="21">
        <v>0</v>
      </c>
      <c r="H270" s="14">
        <v>14</v>
      </c>
      <c r="I270">
        <v>5</v>
      </c>
      <c r="J270">
        <f>VLOOKUP(A270,'Época Recurso'!B:C,2,FALSE)</f>
        <v>7</v>
      </c>
      <c r="K270" s="14">
        <f t="shared" si="16"/>
        <v>7</v>
      </c>
      <c r="L270" s="13">
        <f t="shared" si="19"/>
        <v>9.8</v>
      </c>
      <c r="M270" s="15" t="str">
        <f t="shared" si="20"/>
        <v>REP</v>
      </c>
    </row>
    <row r="271" spans="1:13" ht="12.75">
      <c r="A271" s="33">
        <v>50198</v>
      </c>
      <c r="B271" s="33" t="s">
        <v>429</v>
      </c>
      <c r="C271" s="18">
        <v>1</v>
      </c>
      <c r="D271" s="28"/>
      <c r="E271" s="21"/>
      <c r="J271" t="e">
        <f>VLOOKUP(A271,'Época Recurso'!B:C,2,FALSE)</f>
        <v>#N/A</v>
      </c>
      <c r="K271" s="14" t="e">
        <f t="shared" si="16"/>
        <v>#N/A</v>
      </c>
      <c r="L271" s="13" t="e">
        <f t="shared" si="19"/>
        <v>#N/A</v>
      </c>
      <c r="M271" s="15" t="e">
        <f t="shared" si="20"/>
        <v>#N/A</v>
      </c>
    </row>
    <row r="272" spans="1:13" ht="12.75">
      <c r="A272" s="33">
        <v>50199</v>
      </c>
      <c r="B272" s="33" t="s">
        <v>446</v>
      </c>
      <c r="C272" s="47">
        <v>1</v>
      </c>
      <c r="D272" s="28">
        <v>18</v>
      </c>
      <c r="E272" s="16">
        <v>20</v>
      </c>
      <c r="H272" s="14">
        <v>19</v>
      </c>
      <c r="I272">
        <v>7</v>
      </c>
      <c r="J272">
        <f>VLOOKUP(A272,'Época Recurso'!B:C,2,FALSE)</f>
        <v>15</v>
      </c>
      <c r="K272" s="14">
        <f t="shared" si="16"/>
        <v>15</v>
      </c>
      <c r="L272" s="13">
        <f t="shared" si="19"/>
        <v>16.6</v>
      </c>
      <c r="M272" s="15">
        <f t="shared" si="20"/>
        <v>17</v>
      </c>
    </row>
    <row r="273" spans="1:13" ht="12.75">
      <c r="A273" s="33">
        <v>50200</v>
      </c>
      <c r="B273" s="33" t="s">
        <v>445</v>
      </c>
      <c r="C273" s="47">
        <v>1</v>
      </c>
      <c r="D273" s="28">
        <v>22</v>
      </c>
      <c r="E273" s="16">
        <v>15</v>
      </c>
      <c r="H273" s="14">
        <v>11</v>
      </c>
      <c r="I273">
        <v>13</v>
      </c>
      <c r="J273" t="e">
        <f>VLOOKUP(A273,'Época Recurso'!B:C,2,FALSE)</f>
        <v>#N/A</v>
      </c>
      <c r="K273" s="14" t="e">
        <f t="shared" si="16"/>
        <v>#N/A</v>
      </c>
      <c r="L273" s="13" t="e">
        <f t="shared" si="19"/>
        <v>#N/A</v>
      </c>
      <c r="M273" s="15" t="e">
        <f t="shared" si="20"/>
        <v>#N/A</v>
      </c>
    </row>
    <row r="274" spans="1:13" ht="12.75">
      <c r="A274" s="33">
        <v>50201</v>
      </c>
      <c r="B274" s="33" t="s">
        <v>628</v>
      </c>
      <c r="C274" s="47">
        <v>1</v>
      </c>
      <c r="D274" s="28">
        <v>23</v>
      </c>
      <c r="E274" s="21">
        <v>12</v>
      </c>
      <c r="H274" s="14">
        <v>14</v>
      </c>
      <c r="J274" t="e">
        <f>VLOOKUP(A274,'Época Recurso'!B:C,2,FALSE)</f>
        <v>#N/A</v>
      </c>
      <c r="K274" s="14" t="e">
        <f t="shared" si="16"/>
        <v>#N/A</v>
      </c>
      <c r="L274" s="13" t="e">
        <f t="shared" si="19"/>
        <v>#N/A</v>
      </c>
      <c r="M274" s="15" t="e">
        <f t="shared" si="20"/>
        <v>#N/A</v>
      </c>
    </row>
    <row r="275" spans="1:13" ht="12.75">
      <c r="A275" s="33">
        <v>50202</v>
      </c>
      <c r="B275" s="33" t="s">
        <v>332</v>
      </c>
      <c r="C275" s="47">
        <v>1</v>
      </c>
      <c r="D275" s="28">
        <v>7</v>
      </c>
      <c r="E275" s="21">
        <v>13</v>
      </c>
      <c r="H275" s="14">
        <v>16</v>
      </c>
      <c r="I275">
        <v>10</v>
      </c>
      <c r="J275" t="e">
        <f>VLOOKUP(A275,'Época Recurso'!B:C,2,FALSE)</f>
        <v>#N/A</v>
      </c>
      <c r="K275" s="14" t="e">
        <f t="shared" si="16"/>
        <v>#N/A</v>
      </c>
      <c r="L275" s="13" t="e">
        <f t="shared" si="19"/>
        <v>#N/A</v>
      </c>
      <c r="M275" s="15" t="e">
        <f t="shared" si="20"/>
        <v>#N/A</v>
      </c>
    </row>
    <row r="276" spans="1:13" ht="12.75">
      <c r="A276" s="33">
        <v>50204</v>
      </c>
      <c r="B276" s="33" t="s">
        <v>564</v>
      </c>
      <c r="C276" s="47">
        <v>1</v>
      </c>
      <c r="D276" s="28">
        <v>7</v>
      </c>
      <c r="E276" s="21">
        <v>13</v>
      </c>
      <c r="H276" s="14">
        <v>16</v>
      </c>
      <c r="I276">
        <v>6</v>
      </c>
      <c r="J276">
        <f>VLOOKUP(A276,'Época Recurso'!B:C,2,FALSE)</f>
        <v>9</v>
      </c>
      <c r="K276" s="14">
        <f aca="true" t="shared" si="21" ref="K276:K339">MAX(I276:J276)</f>
        <v>9</v>
      </c>
      <c r="L276" s="13">
        <f t="shared" si="19"/>
        <v>11.8</v>
      </c>
      <c r="M276" s="15">
        <f t="shared" si="20"/>
        <v>12</v>
      </c>
    </row>
    <row r="277" spans="1:13" ht="12.75">
      <c r="A277" s="33">
        <v>50205</v>
      </c>
      <c r="B277" s="33" t="s">
        <v>443</v>
      </c>
      <c r="C277" s="47">
        <v>1</v>
      </c>
      <c r="D277" s="28"/>
      <c r="E277" s="21"/>
      <c r="J277" t="e">
        <f>VLOOKUP(A277,'Época Recurso'!B:C,2,FALSE)</f>
        <v>#N/A</v>
      </c>
      <c r="K277" s="14" t="e">
        <f t="shared" si="21"/>
        <v>#N/A</v>
      </c>
      <c r="L277" s="13" t="e">
        <f t="shared" si="19"/>
        <v>#N/A</v>
      </c>
      <c r="M277" s="15" t="e">
        <f t="shared" si="20"/>
        <v>#N/A</v>
      </c>
    </row>
    <row r="278" spans="1:13" ht="12.75">
      <c r="A278" s="33">
        <v>50206</v>
      </c>
      <c r="B278" s="33" t="s">
        <v>436</v>
      </c>
      <c r="C278" s="47">
        <v>1</v>
      </c>
      <c r="D278" s="28">
        <v>27</v>
      </c>
      <c r="E278" s="16">
        <v>12</v>
      </c>
      <c r="H278" s="14">
        <v>12</v>
      </c>
      <c r="I278">
        <v>1</v>
      </c>
      <c r="J278">
        <f>VLOOKUP(A278,'Época Recurso'!B:C,2,FALSE)</f>
        <v>2</v>
      </c>
      <c r="K278" s="14">
        <f t="shared" si="21"/>
        <v>2</v>
      </c>
      <c r="L278" s="13">
        <f t="shared" si="19"/>
        <v>6.000000000000001</v>
      </c>
      <c r="M278" s="15" t="str">
        <f t="shared" si="20"/>
        <v>REP</v>
      </c>
    </row>
    <row r="279" spans="1:13" ht="12.75">
      <c r="A279" s="33">
        <v>50207</v>
      </c>
      <c r="B279" s="33" t="s">
        <v>482</v>
      </c>
      <c r="C279" s="47">
        <v>1</v>
      </c>
      <c r="D279" s="28">
        <v>22</v>
      </c>
      <c r="E279" s="16">
        <v>15</v>
      </c>
      <c r="H279" s="14">
        <v>9</v>
      </c>
      <c r="I279">
        <v>3</v>
      </c>
      <c r="J279" t="e">
        <f>VLOOKUP(A279,'Época Recurso'!B:C,2,FALSE)</f>
        <v>#N/A</v>
      </c>
      <c r="K279" s="14" t="e">
        <f t="shared" si="21"/>
        <v>#N/A</v>
      </c>
      <c r="L279" s="13" t="e">
        <f t="shared" si="19"/>
        <v>#N/A</v>
      </c>
      <c r="M279" s="15" t="e">
        <f t="shared" si="20"/>
        <v>#N/A</v>
      </c>
    </row>
    <row r="280" spans="1:13" ht="12.75">
      <c r="A280" s="35">
        <v>50497</v>
      </c>
      <c r="B280" s="35" t="s">
        <v>758</v>
      </c>
      <c r="C280" s="36">
        <v>1</v>
      </c>
      <c r="D280" s="26">
        <v>66</v>
      </c>
      <c r="H280" s="14">
        <v>0</v>
      </c>
      <c r="J280" t="e">
        <f>VLOOKUP(A280,'Época Recurso'!B:C,2,FALSE)</f>
        <v>#N/A</v>
      </c>
      <c r="K280" s="14" t="e">
        <f t="shared" si="21"/>
        <v>#N/A</v>
      </c>
      <c r="L280" s="13" t="e">
        <f>K280*0.75+H280</f>
        <v>#N/A</v>
      </c>
      <c r="M280" s="15" t="e">
        <f>IF(AND(K280&gt;=7.5,L280&gt;=9.5),ROUND(L280,0),"REP")</f>
        <v>#N/A</v>
      </c>
    </row>
    <row r="281" spans="1:13" ht="12.75">
      <c r="A281" s="35">
        <v>50498</v>
      </c>
      <c r="B281" s="35" t="s">
        <v>698</v>
      </c>
      <c r="C281" s="36">
        <v>1</v>
      </c>
      <c r="J281">
        <f>VLOOKUP(A281,'Época Recurso'!B:C,2,FALSE)</f>
        <v>0</v>
      </c>
      <c r="K281" s="14">
        <f t="shared" si="21"/>
        <v>0</v>
      </c>
      <c r="L281" s="13">
        <f>K281*0.75+H281</f>
        <v>0</v>
      </c>
      <c r="M281" s="15" t="str">
        <f>IF(AND(K281&gt;=7.5,L281&gt;=9.5),ROUND(L281,0),"REP")</f>
        <v>REP</v>
      </c>
    </row>
    <row r="282" spans="1:13" ht="12.75">
      <c r="A282" s="35">
        <v>50500</v>
      </c>
      <c r="B282" s="35" t="s">
        <v>705</v>
      </c>
      <c r="C282" s="36">
        <v>1</v>
      </c>
      <c r="J282" t="e">
        <f>VLOOKUP(A282,'Época Recurso'!B:C,2,FALSE)</f>
        <v>#N/A</v>
      </c>
      <c r="K282" s="14" t="e">
        <f t="shared" si="21"/>
        <v>#N/A</v>
      </c>
      <c r="L282" s="13" t="e">
        <f>K282*0.75+H282</f>
        <v>#N/A</v>
      </c>
      <c r="M282" s="15" t="e">
        <f>IF(AND(K282&gt;=7.5,L282&gt;=9.5),ROUND(L282,0),"REP")</f>
        <v>#N/A</v>
      </c>
    </row>
    <row r="283" spans="1:13" ht="12.75">
      <c r="A283" s="35">
        <v>50502</v>
      </c>
      <c r="B283" s="35" t="s">
        <v>539</v>
      </c>
      <c r="C283" s="36">
        <v>1</v>
      </c>
      <c r="D283" s="26">
        <v>86</v>
      </c>
      <c r="H283" s="14">
        <v>3.75</v>
      </c>
      <c r="I283">
        <v>11</v>
      </c>
      <c r="J283" t="e">
        <f>VLOOKUP(A283,'Época Recurso'!B:C,2,FALSE)</f>
        <v>#N/A</v>
      </c>
      <c r="K283" s="14" t="e">
        <f t="shared" si="21"/>
        <v>#N/A</v>
      </c>
      <c r="L283" s="13" t="e">
        <f>K283*0.75+H283</f>
        <v>#N/A</v>
      </c>
      <c r="M283" s="15" t="e">
        <f>IF(AND(K283&gt;=7.5,L283&gt;=9.5),ROUND(L283,0),"REP")</f>
        <v>#N/A</v>
      </c>
    </row>
    <row r="284" spans="1:13" ht="12.75">
      <c r="A284" s="35">
        <v>50503</v>
      </c>
      <c r="B284" s="35" t="s">
        <v>821</v>
      </c>
      <c r="C284" s="36">
        <v>1</v>
      </c>
      <c r="D284" s="26">
        <v>36</v>
      </c>
      <c r="H284" s="14">
        <v>3.75</v>
      </c>
      <c r="I284">
        <v>14</v>
      </c>
      <c r="J284" t="e">
        <f>VLOOKUP(A284,'Época Recurso'!B:C,2,FALSE)</f>
        <v>#N/A</v>
      </c>
      <c r="K284" s="14" t="e">
        <f t="shared" si="21"/>
        <v>#N/A</v>
      </c>
      <c r="L284" s="13" t="e">
        <f>K284*0.75+H284</f>
        <v>#N/A</v>
      </c>
      <c r="M284" s="15" t="e">
        <f>IF(AND(K284&gt;=7.5,L284&gt;=9.5),ROUND(L284,0),"REP")</f>
        <v>#N/A</v>
      </c>
    </row>
    <row r="285" spans="1:13" ht="12.75">
      <c r="A285" s="33">
        <v>50514</v>
      </c>
      <c r="B285" s="33" t="s">
        <v>574</v>
      </c>
      <c r="C285" s="47">
        <v>1</v>
      </c>
      <c r="D285" s="28"/>
      <c r="E285" s="21"/>
      <c r="J285" t="e">
        <f>VLOOKUP(A285,'Época Recurso'!B:C,2,FALSE)</f>
        <v>#N/A</v>
      </c>
      <c r="K285" s="14" t="e">
        <f t="shared" si="21"/>
        <v>#N/A</v>
      </c>
      <c r="L285" s="13" t="e">
        <f aca="true" t="shared" si="22" ref="L285:L326">0.6*K285+0.4*H285</f>
        <v>#N/A</v>
      </c>
      <c r="M285" s="15" t="e">
        <f aca="true" t="shared" si="23" ref="M285:M326">IF(AND(H285&gt;=7.5,K285&gt;=7.5,L285&gt;=9.5),ROUND(L285,0),"REP")</f>
        <v>#N/A</v>
      </c>
    </row>
    <row r="286" spans="1:13" ht="12.75">
      <c r="A286" s="33">
        <v>50515</v>
      </c>
      <c r="B286" s="33" t="s">
        <v>566</v>
      </c>
      <c r="C286" s="47">
        <v>1</v>
      </c>
      <c r="D286" s="28">
        <v>43</v>
      </c>
      <c r="E286" s="16">
        <v>17</v>
      </c>
      <c r="H286" s="14">
        <v>15</v>
      </c>
      <c r="I286">
        <v>5</v>
      </c>
      <c r="J286">
        <f>VLOOKUP(A286,'Época Recurso'!B:C,2,FALSE)</f>
        <v>18</v>
      </c>
      <c r="K286" s="14">
        <f t="shared" si="21"/>
        <v>18</v>
      </c>
      <c r="L286" s="13">
        <f t="shared" si="22"/>
        <v>16.799999999999997</v>
      </c>
      <c r="M286" s="15">
        <f t="shared" si="23"/>
        <v>17</v>
      </c>
    </row>
    <row r="287" spans="1:13" ht="12.75">
      <c r="A287" s="33">
        <v>50516</v>
      </c>
      <c r="B287" s="33" t="s">
        <v>515</v>
      </c>
      <c r="C287" s="47">
        <v>1</v>
      </c>
      <c r="D287" s="28"/>
      <c r="E287" s="21"/>
      <c r="J287" t="e">
        <f>VLOOKUP(A287,'Época Recurso'!B:C,2,FALSE)</f>
        <v>#N/A</v>
      </c>
      <c r="K287" s="14" t="e">
        <f t="shared" si="21"/>
        <v>#N/A</v>
      </c>
      <c r="L287" s="13" t="e">
        <f t="shared" si="22"/>
        <v>#N/A</v>
      </c>
      <c r="M287" s="15" t="e">
        <f t="shared" si="23"/>
        <v>#N/A</v>
      </c>
    </row>
    <row r="288" spans="1:13" ht="12.75">
      <c r="A288" s="35">
        <v>51141</v>
      </c>
      <c r="B288" s="35" t="s">
        <v>324</v>
      </c>
      <c r="C288" s="36">
        <v>1</v>
      </c>
      <c r="D288" s="26">
        <v>21</v>
      </c>
      <c r="E288">
        <v>11</v>
      </c>
      <c r="H288" s="14">
        <v>10</v>
      </c>
      <c r="I288">
        <v>2</v>
      </c>
      <c r="J288" t="e">
        <f>VLOOKUP(A288,'Época Recurso'!B:C,2,FALSE)</f>
        <v>#N/A</v>
      </c>
      <c r="K288" s="14" t="e">
        <f t="shared" si="21"/>
        <v>#N/A</v>
      </c>
      <c r="L288" s="13" t="e">
        <f t="shared" si="22"/>
        <v>#N/A</v>
      </c>
      <c r="M288" s="15" t="e">
        <f t="shared" si="23"/>
        <v>#N/A</v>
      </c>
    </row>
    <row r="289" spans="1:13" ht="12.75">
      <c r="A289" s="33">
        <v>51142</v>
      </c>
      <c r="B289" s="33" t="s">
        <v>327</v>
      </c>
      <c r="C289" s="47">
        <v>1</v>
      </c>
      <c r="D289" s="28"/>
      <c r="E289" s="21"/>
      <c r="J289" t="e">
        <f>VLOOKUP(A289,'Época Recurso'!B:C,2,FALSE)</f>
        <v>#N/A</v>
      </c>
      <c r="K289" s="14" t="e">
        <f t="shared" si="21"/>
        <v>#N/A</v>
      </c>
      <c r="L289" s="13" t="e">
        <f t="shared" si="22"/>
        <v>#N/A</v>
      </c>
      <c r="M289" s="15" t="e">
        <f t="shared" si="23"/>
        <v>#N/A</v>
      </c>
    </row>
    <row r="290" spans="1:13" ht="12.75">
      <c r="A290" s="33">
        <v>51143</v>
      </c>
      <c r="B290" s="33" t="s">
        <v>444</v>
      </c>
      <c r="C290" s="47">
        <v>1</v>
      </c>
      <c r="D290" s="28"/>
      <c r="E290" s="21"/>
      <c r="J290" t="e">
        <f>VLOOKUP(A290,'Época Recurso'!B:C,2,FALSE)</f>
        <v>#N/A</v>
      </c>
      <c r="K290" s="14" t="e">
        <f t="shared" si="21"/>
        <v>#N/A</v>
      </c>
      <c r="L290" s="13" t="e">
        <f t="shared" si="22"/>
        <v>#N/A</v>
      </c>
      <c r="M290" s="15" t="e">
        <f t="shared" si="23"/>
        <v>#N/A</v>
      </c>
    </row>
    <row r="291" spans="1:13" ht="12.75">
      <c r="A291" s="33">
        <v>51144</v>
      </c>
      <c r="B291" s="33" t="s">
        <v>341</v>
      </c>
      <c r="C291" s="47">
        <v>1</v>
      </c>
      <c r="D291" s="28">
        <v>56</v>
      </c>
      <c r="E291" s="21">
        <v>7</v>
      </c>
      <c r="H291" s="14">
        <v>0</v>
      </c>
      <c r="J291" t="e">
        <f>VLOOKUP(A291,'Época Recurso'!B:C,2,FALSE)</f>
        <v>#N/A</v>
      </c>
      <c r="K291" s="14" t="e">
        <f t="shared" si="21"/>
        <v>#N/A</v>
      </c>
      <c r="L291" s="13" t="e">
        <f t="shared" si="22"/>
        <v>#N/A</v>
      </c>
      <c r="M291" s="15" t="e">
        <f t="shared" si="23"/>
        <v>#N/A</v>
      </c>
    </row>
    <row r="292" spans="1:13" ht="12.75">
      <c r="A292" s="35">
        <v>51146</v>
      </c>
      <c r="B292" s="35" t="s">
        <v>322</v>
      </c>
      <c r="C292" s="36">
        <v>1</v>
      </c>
      <c r="D292" s="26">
        <v>75</v>
      </c>
      <c r="E292">
        <v>7</v>
      </c>
      <c r="H292" s="14">
        <v>0</v>
      </c>
      <c r="J292" t="e">
        <f>VLOOKUP(A292,'Época Recurso'!B:C,2,FALSE)</f>
        <v>#N/A</v>
      </c>
      <c r="K292" s="14" t="e">
        <f t="shared" si="21"/>
        <v>#N/A</v>
      </c>
      <c r="L292" s="13" t="e">
        <f t="shared" si="22"/>
        <v>#N/A</v>
      </c>
      <c r="M292" s="15" t="e">
        <f t="shared" si="23"/>
        <v>#N/A</v>
      </c>
    </row>
    <row r="293" spans="1:13" ht="12.75">
      <c r="A293" s="33">
        <v>51147</v>
      </c>
      <c r="B293" s="33" t="s">
        <v>568</v>
      </c>
      <c r="C293" s="47">
        <v>1</v>
      </c>
      <c r="D293" s="28">
        <v>75</v>
      </c>
      <c r="E293" s="21">
        <v>7</v>
      </c>
      <c r="H293" s="14">
        <v>10</v>
      </c>
      <c r="J293" t="e">
        <f>VLOOKUP(A293,'Época Recurso'!B:C,2,FALSE)</f>
        <v>#N/A</v>
      </c>
      <c r="K293" s="14" t="e">
        <f t="shared" si="21"/>
        <v>#N/A</v>
      </c>
      <c r="L293" s="13" t="e">
        <f t="shared" si="22"/>
        <v>#N/A</v>
      </c>
      <c r="M293" s="15" t="e">
        <f t="shared" si="23"/>
        <v>#N/A</v>
      </c>
    </row>
    <row r="294" spans="1:13" ht="12.75">
      <c r="A294" s="33">
        <v>51148</v>
      </c>
      <c r="B294" s="33" t="s">
        <v>412</v>
      </c>
      <c r="C294" s="47">
        <v>1</v>
      </c>
      <c r="D294" s="28"/>
      <c r="E294" s="21"/>
      <c r="J294" t="e">
        <f>VLOOKUP(A294,'Época Recurso'!B:C,2,FALSE)</f>
        <v>#N/A</v>
      </c>
      <c r="K294" s="14" t="e">
        <f t="shared" si="21"/>
        <v>#N/A</v>
      </c>
      <c r="L294" s="13" t="e">
        <f t="shared" si="22"/>
        <v>#N/A</v>
      </c>
      <c r="M294" s="15" t="e">
        <f t="shared" si="23"/>
        <v>#N/A</v>
      </c>
    </row>
    <row r="295" spans="1:13" ht="12.75">
      <c r="A295" s="33">
        <v>51149</v>
      </c>
      <c r="B295" s="33" t="s">
        <v>489</v>
      </c>
      <c r="C295" s="47">
        <v>1</v>
      </c>
      <c r="D295" s="28"/>
      <c r="E295" s="21"/>
      <c r="J295" t="e">
        <f>VLOOKUP(A295,'Época Recurso'!B:C,2,FALSE)</f>
        <v>#N/A</v>
      </c>
      <c r="K295" s="14" t="e">
        <f t="shared" si="21"/>
        <v>#N/A</v>
      </c>
      <c r="L295" s="13" t="e">
        <f t="shared" si="22"/>
        <v>#N/A</v>
      </c>
      <c r="M295" s="15" t="e">
        <f t="shared" si="23"/>
        <v>#N/A</v>
      </c>
    </row>
    <row r="296" spans="1:13" ht="12.75">
      <c r="A296" s="33">
        <v>51150</v>
      </c>
      <c r="B296" s="33" t="s">
        <v>442</v>
      </c>
      <c r="C296" s="47">
        <v>1</v>
      </c>
      <c r="D296" s="28">
        <v>17</v>
      </c>
      <c r="E296" s="21">
        <v>7</v>
      </c>
      <c r="H296" s="14">
        <v>16</v>
      </c>
      <c r="J296">
        <f>VLOOKUP(A296,'Época Recurso'!B:C,2,FALSE)</f>
        <v>3</v>
      </c>
      <c r="K296" s="14">
        <f t="shared" si="21"/>
        <v>3</v>
      </c>
      <c r="L296" s="13">
        <f t="shared" si="22"/>
        <v>8.2</v>
      </c>
      <c r="M296" s="15" t="str">
        <f t="shared" si="23"/>
        <v>REP</v>
      </c>
    </row>
    <row r="297" spans="1:13" ht="12.75">
      <c r="A297" s="33">
        <v>51151</v>
      </c>
      <c r="B297" s="33" t="s">
        <v>621</v>
      </c>
      <c r="C297" s="47">
        <v>1</v>
      </c>
      <c r="D297" s="28"/>
      <c r="E297" s="21"/>
      <c r="J297" t="e">
        <f>VLOOKUP(A297,'Época Recurso'!B:C,2,FALSE)</f>
        <v>#N/A</v>
      </c>
      <c r="K297" s="14" t="e">
        <f t="shared" si="21"/>
        <v>#N/A</v>
      </c>
      <c r="L297" s="13" t="e">
        <f t="shared" si="22"/>
        <v>#N/A</v>
      </c>
      <c r="M297" s="15" t="e">
        <f t="shared" si="23"/>
        <v>#N/A</v>
      </c>
    </row>
    <row r="298" spans="1:13" ht="12.75">
      <c r="A298" s="33">
        <v>51152</v>
      </c>
      <c r="B298" s="33" t="s">
        <v>623</v>
      </c>
      <c r="C298" s="47">
        <v>1</v>
      </c>
      <c r="D298" s="28">
        <v>24</v>
      </c>
      <c r="E298" s="21">
        <v>16</v>
      </c>
      <c r="H298" s="14">
        <v>18</v>
      </c>
      <c r="I298">
        <v>6</v>
      </c>
      <c r="J298">
        <f>VLOOKUP(A298,'Época Recurso'!B:C,2,FALSE)</f>
        <v>14</v>
      </c>
      <c r="K298" s="14">
        <f t="shared" si="21"/>
        <v>14</v>
      </c>
      <c r="L298" s="13">
        <f t="shared" si="22"/>
        <v>15.600000000000001</v>
      </c>
      <c r="M298" s="15">
        <f t="shared" si="23"/>
        <v>16</v>
      </c>
    </row>
    <row r="299" spans="1:13" ht="12.75">
      <c r="A299" s="33">
        <v>51153</v>
      </c>
      <c r="B299" s="33" t="s">
        <v>625</v>
      </c>
      <c r="C299" s="47">
        <v>1</v>
      </c>
      <c r="D299" s="28"/>
      <c r="E299" s="21"/>
      <c r="J299" t="e">
        <f>VLOOKUP(A299,'Época Recurso'!B:C,2,FALSE)</f>
        <v>#N/A</v>
      </c>
      <c r="K299" s="14" t="e">
        <f t="shared" si="21"/>
        <v>#N/A</v>
      </c>
      <c r="L299" s="13" t="e">
        <f t="shared" si="22"/>
        <v>#N/A</v>
      </c>
      <c r="M299" s="15" t="e">
        <f t="shared" si="23"/>
        <v>#N/A</v>
      </c>
    </row>
    <row r="300" spans="1:13" ht="12.75">
      <c r="A300" s="33">
        <v>51154</v>
      </c>
      <c r="B300" s="33" t="s">
        <v>626</v>
      </c>
      <c r="C300" s="47">
        <v>1</v>
      </c>
      <c r="D300" s="28">
        <v>50</v>
      </c>
      <c r="E300" s="16">
        <v>14</v>
      </c>
      <c r="J300" t="e">
        <f>VLOOKUP(A300,'Época Recurso'!B:C,2,FALSE)</f>
        <v>#N/A</v>
      </c>
      <c r="K300" s="14" t="e">
        <f t="shared" si="21"/>
        <v>#N/A</v>
      </c>
      <c r="L300" s="13" t="e">
        <f t="shared" si="22"/>
        <v>#N/A</v>
      </c>
      <c r="M300" s="15" t="e">
        <f t="shared" si="23"/>
        <v>#N/A</v>
      </c>
    </row>
    <row r="301" spans="1:13" ht="12.75">
      <c r="A301" s="33">
        <v>51155</v>
      </c>
      <c r="B301" s="33" t="s">
        <v>420</v>
      </c>
      <c r="C301" s="47">
        <v>1</v>
      </c>
      <c r="D301" s="28">
        <v>12</v>
      </c>
      <c r="E301" s="21">
        <v>12</v>
      </c>
      <c r="H301" s="14">
        <v>14</v>
      </c>
      <c r="I301">
        <v>5</v>
      </c>
      <c r="J301">
        <f>VLOOKUP(A301,'Época Recurso'!B:C,2,FALSE)</f>
        <v>8</v>
      </c>
      <c r="K301" s="14">
        <f t="shared" si="21"/>
        <v>8</v>
      </c>
      <c r="L301" s="13">
        <f t="shared" si="22"/>
        <v>10.4</v>
      </c>
      <c r="M301" s="15">
        <f t="shared" si="23"/>
        <v>10</v>
      </c>
    </row>
    <row r="302" spans="1:13" ht="12.75">
      <c r="A302" s="33">
        <v>51156</v>
      </c>
      <c r="B302" s="33" t="s">
        <v>570</v>
      </c>
      <c r="C302" s="47">
        <v>1</v>
      </c>
      <c r="D302" s="28"/>
      <c r="E302" s="21"/>
      <c r="J302" t="e">
        <f>VLOOKUP(A302,'Época Recurso'!B:C,2,FALSE)</f>
        <v>#N/A</v>
      </c>
      <c r="K302" s="14" t="e">
        <f t="shared" si="21"/>
        <v>#N/A</v>
      </c>
      <c r="L302" s="13" t="e">
        <f t="shared" si="22"/>
        <v>#N/A</v>
      </c>
      <c r="M302" s="15" t="e">
        <f t="shared" si="23"/>
        <v>#N/A</v>
      </c>
    </row>
    <row r="303" spans="1:13" ht="12.75">
      <c r="A303" s="33">
        <v>51157</v>
      </c>
      <c r="B303" s="33" t="s">
        <v>572</v>
      </c>
      <c r="C303" s="47">
        <v>1</v>
      </c>
      <c r="D303" s="28">
        <v>24</v>
      </c>
      <c r="E303" s="21">
        <v>16</v>
      </c>
      <c r="H303" s="14">
        <v>18</v>
      </c>
      <c r="I303">
        <v>11</v>
      </c>
      <c r="J303" t="e">
        <f>VLOOKUP(A303,'Época Recurso'!B:C,2,FALSE)</f>
        <v>#N/A</v>
      </c>
      <c r="K303" s="14" t="e">
        <f t="shared" si="21"/>
        <v>#N/A</v>
      </c>
      <c r="L303" s="13" t="e">
        <f t="shared" si="22"/>
        <v>#N/A</v>
      </c>
      <c r="M303" s="15" t="e">
        <f t="shared" si="23"/>
        <v>#N/A</v>
      </c>
    </row>
    <row r="304" spans="1:13" ht="12.75">
      <c r="A304" s="35">
        <v>51158</v>
      </c>
      <c r="B304" s="35" t="s">
        <v>498</v>
      </c>
      <c r="C304" s="36">
        <v>1</v>
      </c>
      <c r="J304" t="e">
        <f>VLOOKUP(A304,'Época Recurso'!B:C,2,FALSE)</f>
        <v>#N/A</v>
      </c>
      <c r="K304" s="14" t="e">
        <f t="shared" si="21"/>
        <v>#N/A</v>
      </c>
      <c r="L304" s="13" t="e">
        <f t="shared" si="22"/>
        <v>#N/A</v>
      </c>
      <c r="M304" s="15" t="e">
        <f t="shared" si="23"/>
        <v>#N/A</v>
      </c>
    </row>
    <row r="305" spans="1:13" ht="12.75">
      <c r="A305" s="33">
        <v>51159</v>
      </c>
      <c r="B305" s="33" t="s">
        <v>525</v>
      </c>
      <c r="C305" s="47">
        <v>1</v>
      </c>
      <c r="D305" s="28"/>
      <c r="E305" s="21"/>
      <c r="J305" t="e">
        <f>VLOOKUP(A305,'Época Recurso'!B:C,2,FALSE)</f>
        <v>#N/A</v>
      </c>
      <c r="K305" s="14" t="e">
        <f t="shared" si="21"/>
        <v>#N/A</v>
      </c>
      <c r="L305" s="13" t="e">
        <f t="shared" si="22"/>
        <v>#N/A</v>
      </c>
      <c r="M305" s="15" t="e">
        <f t="shared" si="23"/>
        <v>#N/A</v>
      </c>
    </row>
    <row r="306" spans="1:13" ht="12.75">
      <c r="A306" s="33">
        <v>51160</v>
      </c>
      <c r="B306" s="33" t="s">
        <v>426</v>
      </c>
      <c r="C306" s="47">
        <v>1</v>
      </c>
      <c r="D306" s="28">
        <v>21</v>
      </c>
      <c r="E306" s="21">
        <v>0</v>
      </c>
      <c r="J306" t="e">
        <f>VLOOKUP(A306,'Época Recurso'!B:C,2,FALSE)</f>
        <v>#N/A</v>
      </c>
      <c r="K306" s="14" t="e">
        <f t="shared" si="21"/>
        <v>#N/A</v>
      </c>
      <c r="L306" s="13" t="e">
        <f t="shared" si="22"/>
        <v>#N/A</v>
      </c>
      <c r="M306" s="15" t="e">
        <f t="shared" si="23"/>
        <v>#N/A</v>
      </c>
    </row>
    <row r="307" spans="1:13" ht="12.75">
      <c r="A307" s="33">
        <v>51161</v>
      </c>
      <c r="B307" s="33" t="s">
        <v>424</v>
      </c>
      <c r="C307" s="47">
        <v>1</v>
      </c>
      <c r="D307" s="28">
        <v>31</v>
      </c>
      <c r="E307" s="21">
        <v>14</v>
      </c>
      <c r="H307" s="14">
        <v>13</v>
      </c>
      <c r="I307">
        <v>3</v>
      </c>
      <c r="J307">
        <f>VLOOKUP(A307,'Época Recurso'!B:C,2,FALSE)</f>
        <v>7</v>
      </c>
      <c r="K307" s="14">
        <f t="shared" si="21"/>
        <v>7</v>
      </c>
      <c r="L307" s="13">
        <f t="shared" si="22"/>
        <v>9.4</v>
      </c>
      <c r="M307" s="15" t="str">
        <f t="shared" si="23"/>
        <v>REP</v>
      </c>
    </row>
    <row r="308" spans="1:13" ht="12.75">
      <c r="A308" s="33">
        <v>51162</v>
      </c>
      <c r="B308" s="33" t="s">
        <v>423</v>
      </c>
      <c r="C308" s="47">
        <v>1</v>
      </c>
      <c r="D308" s="28">
        <v>50</v>
      </c>
      <c r="E308" s="16">
        <v>14</v>
      </c>
      <c r="J308" t="e">
        <f>VLOOKUP(A308,'Época Recurso'!B:C,2,FALSE)</f>
        <v>#N/A</v>
      </c>
      <c r="K308" s="14" t="e">
        <f t="shared" si="21"/>
        <v>#N/A</v>
      </c>
      <c r="L308" s="13" t="e">
        <f t="shared" si="22"/>
        <v>#N/A</v>
      </c>
      <c r="M308" s="15" t="e">
        <f t="shared" si="23"/>
        <v>#N/A</v>
      </c>
    </row>
    <row r="309" spans="1:13" ht="12.75">
      <c r="A309" s="33">
        <v>51163</v>
      </c>
      <c r="B309" s="33" t="s">
        <v>519</v>
      </c>
      <c r="C309" s="47">
        <v>1</v>
      </c>
      <c r="D309" s="28">
        <v>17</v>
      </c>
      <c r="E309" s="21">
        <v>7</v>
      </c>
      <c r="H309" s="14">
        <v>16</v>
      </c>
      <c r="I309">
        <v>0</v>
      </c>
      <c r="J309" t="e">
        <f>VLOOKUP(A309,'Época Recurso'!B:C,2,FALSE)</f>
        <v>#N/A</v>
      </c>
      <c r="K309" s="14" t="e">
        <f t="shared" si="21"/>
        <v>#N/A</v>
      </c>
      <c r="L309" s="13" t="e">
        <f t="shared" si="22"/>
        <v>#N/A</v>
      </c>
      <c r="M309" s="15" t="e">
        <f t="shared" si="23"/>
        <v>#N/A</v>
      </c>
    </row>
    <row r="310" spans="1:13" ht="12.75">
      <c r="A310" s="33">
        <v>51164</v>
      </c>
      <c r="B310" s="33" t="s">
        <v>421</v>
      </c>
      <c r="C310" s="47">
        <v>1</v>
      </c>
      <c r="D310" s="28">
        <v>24</v>
      </c>
      <c r="E310" s="21">
        <v>16</v>
      </c>
      <c r="H310" s="14">
        <v>18</v>
      </c>
      <c r="I310">
        <v>2</v>
      </c>
      <c r="J310">
        <f>VLOOKUP(A310,'Época Recurso'!B:C,2,FALSE)</f>
        <v>11</v>
      </c>
      <c r="K310" s="14">
        <f t="shared" si="21"/>
        <v>11</v>
      </c>
      <c r="L310" s="13">
        <f t="shared" si="22"/>
        <v>13.8</v>
      </c>
      <c r="M310" s="15">
        <f t="shared" si="23"/>
        <v>14</v>
      </c>
    </row>
    <row r="311" spans="1:13" ht="12.75">
      <c r="A311" s="33">
        <v>51165</v>
      </c>
      <c r="B311" s="33" t="s">
        <v>571</v>
      </c>
      <c r="C311" s="47">
        <v>1</v>
      </c>
      <c r="D311" s="28"/>
      <c r="E311" s="21"/>
      <c r="J311" t="e">
        <f>VLOOKUP(A311,'Época Recurso'!B:C,2,FALSE)</f>
        <v>#N/A</v>
      </c>
      <c r="K311" s="14" t="e">
        <f t="shared" si="21"/>
        <v>#N/A</v>
      </c>
      <c r="L311" s="13" t="e">
        <f t="shared" si="22"/>
        <v>#N/A</v>
      </c>
      <c r="M311" s="15" t="e">
        <f t="shared" si="23"/>
        <v>#N/A</v>
      </c>
    </row>
    <row r="312" spans="1:13" ht="12.75">
      <c r="A312" s="33">
        <v>51166</v>
      </c>
      <c r="B312" s="33" t="s">
        <v>336</v>
      </c>
      <c r="C312" s="47">
        <v>1</v>
      </c>
      <c r="D312" s="28">
        <v>12</v>
      </c>
      <c r="E312" s="21">
        <v>12</v>
      </c>
      <c r="H312" s="14">
        <v>14</v>
      </c>
      <c r="I312">
        <v>11</v>
      </c>
      <c r="J312" t="e">
        <f>VLOOKUP(A312,'Época Recurso'!B:C,2,FALSE)</f>
        <v>#N/A</v>
      </c>
      <c r="K312" s="14" t="e">
        <f t="shared" si="21"/>
        <v>#N/A</v>
      </c>
      <c r="L312" s="13" t="e">
        <f t="shared" si="22"/>
        <v>#N/A</v>
      </c>
      <c r="M312" s="15" t="e">
        <f t="shared" si="23"/>
        <v>#N/A</v>
      </c>
    </row>
    <row r="313" spans="1:13" ht="12.75">
      <c r="A313" s="33">
        <v>51167</v>
      </c>
      <c r="B313" s="33" t="s">
        <v>413</v>
      </c>
      <c r="C313" s="47">
        <v>1</v>
      </c>
      <c r="D313" s="28"/>
      <c r="E313" s="21"/>
      <c r="J313" t="e">
        <f>VLOOKUP(A313,'Época Recurso'!B:C,2,FALSE)</f>
        <v>#N/A</v>
      </c>
      <c r="K313" s="14" t="e">
        <f t="shared" si="21"/>
        <v>#N/A</v>
      </c>
      <c r="L313" s="13" t="e">
        <f t="shared" si="22"/>
        <v>#N/A</v>
      </c>
      <c r="M313" s="15" t="e">
        <f t="shared" si="23"/>
        <v>#N/A</v>
      </c>
    </row>
    <row r="314" spans="1:13" ht="12.75">
      <c r="A314" s="33">
        <v>51168</v>
      </c>
      <c r="B314" s="33" t="s">
        <v>416</v>
      </c>
      <c r="C314" s="47">
        <v>1</v>
      </c>
      <c r="D314" s="28">
        <v>98</v>
      </c>
      <c r="E314" s="21">
        <v>13</v>
      </c>
      <c r="H314" s="14">
        <v>16</v>
      </c>
      <c r="J314" t="e">
        <f>VLOOKUP(A314,'Época Recurso'!B:C,2,FALSE)</f>
        <v>#N/A</v>
      </c>
      <c r="K314" s="14" t="e">
        <f t="shared" si="21"/>
        <v>#N/A</v>
      </c>
      <c r="L314" s="13" t="e">
        <f t="shared" si="22"/>
        <v>#N/A</v>
      </c>
      <c r="M314" s="15" t="e">
        <f t="shared" si="23"/>
        <v>#N/A</v>
      </c>
    </row>
    <row r="315" spans="1:13" ht="12.75">
      <c r="A315" s="33">
        <v>51169</v>
      </c>
      <c r="B315" s="33" t="s">
        <v>339</v>
      </c>
      <c r="C315" s="47">
        <v>1</v>
      </c>
      <c r="D315" s="28"/>
      <c r="E315" s="21"/>
      <c r="J315" t="e">
        <f>VLOOKUP(A315,'Época Recurso'!B:C,2,FALSE)</f>
        <v>#N/A</v>
      </c>
      <c r="K315" s="14" t="e">
        <f t="shared" si="21"/>
        <v>#N/A</v>
      </c>
      <c r="L315" s="13" t="e">
        <f t="shared" si="22"/>
        <v>#N/A</v>
      </c>
      <c r="M315" s="15" t="e">
        <f t="shared" si="23"/>
        <v>#N/A</v>
      </c>
    </row>
    <row r="316" spans="1:13" ht="12.75">
      <c r="A316" s="33">
        <v>51170</v>
      </c>
      <c r="B316" s="33" t="s">
        <v>622</v>
      </c>
      <c r="C316" s="47">
        <v>1</v>
      </c>
      <c r="D316" s="28">
        <v>81</v>
      </c>
      <c r="E316" s="21">
        <v>10</v>
      </c>
      <c r="H316" s="14">
        <v>0</v>
      </c>
      <c r="J316" t="e">
        <f>VLOOKUP(A316,'Época Recurso'!B:C,2,FALSE)</f>
        <v>#N/A</v>
      </c>
      <c r="K316" s="14" t="e">
        <f t="shared" si="21"/>
        <v>#N/A</v>
      </c>
      <c r="L316" s="13" t="e">
        <f t="shared" si="22"/>
        <v>#N/A</v>
      </c>
      <c r="M316" s="15" t="e">
        <f t="shared" si="23"/>
        <v>#N/A</v>
      </c>
    </row>
    <row r="317" spans="1:13" ht="12.75">
      <c r="A317" s="33">
        <v>51171</v>
      </c>
      <c r="B317" s="33" t="s">
        <v>418</v>
      </c>
      <c r="C317" s="47">
        <v>1</v>
      </c>
      <c r="D317" s="28"/>
      <c r="E317" s="21"/>
      <c r="J317" t="e">
        <f>VLOOKUP(A317,'Época Recurso'!B:C,2,FALSE)</f>
        <v>#N/A</v>
      </c>
      <c r="K317" s="14" t="e">
        <f t="shared" si="21"/>
        <v>#N/A</v>
      </c>
      <c r="L317" s="13" t="e">
        <f t="shared" si="22"/>
        <v>#N/A</v>
      </c>
      <c r="M317" s="15" t="e">
        <f t="shared" si="23"/>
        <v>#N/A</v>
      </c>
    </row>
    <row r="318" spans="1:13" ht="12.75">
      <c r="A318" s="33">
        <v>51172</v>
      </c>
      <c r="B318" s="33" t="s">
        <v>573</v>
      </c>
      <c r="C318" s="47">
        <v>1</v>
      </c>
      <c r="D318" s="28">
        <v>27</v>
      </c>
      <c r="E318" s="16">
        <v>12</v>
      </c>
      <c r="H318" s="14">
        <v>12</v>
      </c>
      <c r="J318" t="e">
        <f>VLOOKUP(A318,'Época Recurso'!B:C,2,FALSE)</f>
        <v>#N/A</v>
      </c>
      <c r="K318" s="14" t="e">
        <f t="shared" si="21"/>
        <v>#N/A</v>
      </c>
      <c r="L318" s="13" t="e">
        <f t="shared" si="22"/>
        <v>#N/A</v>
      </c>
      <c r="M318" s="15" t="e">
        <f t="shared" si="23"/>
        <v>#N/A</v>
      </c>
    </row>
    <row r="319" spans="1:13" ht="12.75">
      <c r="A319" s="33">
        <v>51173</v>
      </c>
      <c r="B319" s="33" t="s">
        <v>335</v>
      </c>
      <c r="C319" s="47">
        <v>1</v>
      </c>
      <c r="D319" s="28">
        <v>22</v>
      </c>
      <c r="E319" s="16">
        <v>15</v>
      </c>
      <c r="J319" t="e">
        <f>VLOOKUP(A319,'Época Recurso'!B:C,2,FALSE)</f>
        <v>#N/A</v>
      </c>
      <c r="K319" s="14" t="e">
        <f t="shared" si="21"/>
        <v>#N/A</v>
      </c>
      <c r="L319" s="13" t="e">
        <f t="shared" si="22"/>
        <v>#N/A</v>
      </c>
      <c r="M319" s="15" t="e">
        <f t="shared" si="23"/>
        <v>#N/A</v>
      </c>
    </row>
    <row r="320" spans="1:13" ht="12.75">
      <c r="A320" s="33">
        <v>51174</v>
      </c>
      <c r="B320" s="33" t="s">
        <v>334</v>
      </c>
      <c r="C320" s="47">
        <v>1</v>
      </c>
      <c r="D320" s="28">
        <v>81</v>
      </c>
      <c r="E320" s="21">
        <v>10</v>
      </c>
      <c r="J320" t="e">
        <f>VLOOKUP(A320,'Época Recurso'!B:C,2,FALSE)</f>
        <v>#N/A</v>
      </c>
      <c r="K320" s="14" t="e">
        <f t="shared" si="21"/>
        <v>#N/A</v>
      </c>
      <c r="L320" s="13" t="e">
        <f t="shared" si="22"/>
        <v>#N/A</v>
      </c>
      <c r="M320" s="15" t="e">
        <f t="shared" si="23"/>
        <v>#N/A</v>
      </c>
    </row>
    <row r="321" spans="1:13" ht="12.75">
      <c r="A321" s="33">
        <v>51175</v>
      </c>
      <c r="B321" s="33" t="s">
        <v>479</v>
      </c>
      <c r="C321" s="47">
        <v>1</v>
      </c>
      <c r="D321" s="28"/>
      <c r="E321" s="21"/>
      <c r="J321" t="e">
        <f>VLOOKUP(A321,'Época Recurso'!B:C,2,FALSE)</f>
        <v>#N/A</v>
      </c>
      <c r="K321" s="14" t="e">
        <f t="shared" si="21"/>
        <v>#N/A</v>
      </c>
      <c r="L321" s="13" t="e">
        <f t="shared" si="22"/>
        <v>#N/A</v>
      </c>
      <c r="M321" s="15" t="e">
        <f t="shared" si="23"/>
        <v>#N/A</v>
      </c>
    </row>
    <row r="322" spans="1:13" ht="12.75">
      <c r="A322" s="33">
        <v>51176</v>
      </c>
      <c r="B322" s="33" t="s">
        <v>487</v>
      </c>
      <c r="C322" s="47">
        <v>1</v>
      </c>
      <c r="D322" s="28">
        <v>17</v>
      </c>
      <c r="E322" s="21">
        <v>7</v>
      </c>
      <c r="H322" s="14">
        <v>16</v>
      </c>
      <c r="I322">
        <v>13</v>
      </c>
      <c r="J322" t="e">
        <f>VLOOKUP(A322,'Época Recurso'!B:C,2,FALSE)</f>
        <v>#N/A</v>
      </c>
      <c r="K322" s="14" t="e">
        <f t="shared" si="21"/>
        <v>#N/A</v>
      </c>
      <c r="L322" s="13" t="e">
        <f t="shared" si="22"/>
        <v>#N/A</v>
      </c>
      <c r="M322" s="15" t="e">
        <f t="shared" si="23"/>
        <v>#N/A</v>
      </c>
    </row>
    <row r="323" spans="1:13" ht="12.75">
      <c r="A323" s="33">
        <v>51177</v>
      </c>
      <c r="B323" s="33" t="s">
        <v>440</v>
      </c>
      <c r="C323" s="47">
        <v>1</v>
      </c>
      <c r="D323" s="28"/>
      <c r="E323" s="21"/>
      <c r="J323" t="e">
        <f>VLOOKUP(A323,'Época Recurso'!B:C,2,FALSE)</f>
        <v>#N/A</v>
      </c>
      <c r="K323" s="14" t="e">
        <f t="shared" si="21"/>
        <v>#N/A</v>
      </c>
      <c r="L323" s="13" t="e">
        <f t="shared" si="22"/>
        <v>#N/A</v>
      </c>
      <c r="M323" s="15" t="e">
        <f t="shared" si="23"/>
        <v>#N/A</v>
      </c>
    </row>
    <row r="324" spans="1:13" ht="12.75">
      <c r="A324" s="33">
        <v>51178</v>
      </c>
      <c r="B324" s="33" t="s">
        <v>439</v>
      </c>
      <c r="C324" s="47">
        <v>1</v>
      </c>
      <c r="D324" s="28">
        <v>50</v>
      </c>
      <c r="E324" s="16">
        <v>14</v>
      </c>
      <c r="H324" s="14">
        <v>13</v>
      </c>
      <c r="I324">
        <v>8</v>
      </c>
      <c r="J324" t="e">
        <f>VLOOKUP(A324,'Época Recurso'!B:C,2,FALSE)</f>
        <v>#N/A</v>
      </c>
      <c r="K324" s="14" t="e">
        <f t="shared" si="21"/>
        <v>#N/A</v>
      </c>
      <c r="L324" s="13" t="e">
        <f t="shared" si="22"/>
        <v>#N/A</v>
      </c>
      <c r="M324" s="15" t="e">
        <f t="shared" si="23"/>
        <v>#N/A</v>
      </c>
    </row>
    <row r="325" spans="1:13" ht="12.75">
      <c r="A325" s="33">
        <v>51179</v>
      </c>
      <c r="B325" s="33" t="s">
        <v>435</v>
      </c>
      <c r="C325" s="47">
        <v>1</v>
      </c>
      <c r="D325" s="28">
        <v>21</v>
      </c>
      <c r="E325" s="21">
        <v>11</v>
      </c>
      <c r="H325" s="14">
        <v>10</v>
      </c>
      <c r="J325" t="e">
        <f>VLOOKUP(A325,'Época Recurso'!B:C,2,FALSE)</f>
        <v>#N/A</v>
      </c>
      <c r="K325" s="14" t="e">
        <f t="shared" si="21"/>
        <v>#N/A</v>
      </c>
      <c r="L325" s="13" t="e">
        <f t="shared" si="22"/>
        <v>#N/A</v>
      </c>
      <c r="M325" s="15" t="e">
        <f t="shared" si="23"/>
        <v>#N/A</v>
      </c>
    </row>
    <row r="326" spans="1:13" ht="13.5" thickBot="1">
      <c r="A326" s="33">
        <v>51219</v>
      </c>
      <c r="B326" s="33" t="s">
        <v>483</v>
      </c>
      <c r="C326" s="49">
        <v>1</v>
      </c>
      <c r="D326" s="50">
        <v>11</v>
      </c>
      <c r="E326" s="51">
        <v>13</v>
      </c>
      <c r="F326" s="37"/>
      <c r="G326" s="37"/>
      <c r="H326" s="38"/>
      <c r="I326" s="37"/>
      <c r="J326" t="e">
        <f>VLOOKUP(A326,'Época Recurso'!B:C,2,FALSE)</f>
        <v>#N/A</v>
      </c>
      <c r="K326" s="38" t="e">
        <f t="shared" si="21"/>
        <v>#N/A</v>
      </c>
      <c r="L326" s="39" t="e">
        <f t="shared" si="22"/>
        <v>#N/A</v>
      </c>
      <c r="M326" s="40" t="e">
        <f t="shared" si="23"/>
        <v>#N/A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B9">
      <selection activeCell="E49" sqref="E49"/>
    </sheetView>
  </sheetViews>
  <sheetFormatPr defaultColWidth="9.00390625" defaultRowHeight="12.75"/>
  <cols>
    <col min="1" max="1" width="43.375" style="0" bestFit="1" customWidth="1"/>
    <col min="2" max="2" width="80.625" style="0" bestFit="1" customWidth="1"/>
    <col min="3" max="3" width="40.375" style="0" bestFit="1" customWidth="1"/>
    <col min="4" max="4" width="26.25390625" style="0" bestFit="1" customWidth="1"/>
    <col min="5" max="5" width="11.125" style="0" bestFit="1" customWidth="1"/>
    <col min="6" max="16384" width="11.00390625" style="0" customWidth="1"/>
  </cols>
  <sheetData>
    <row r="1" spans="1:4" ht="12.75">
      <c r="A1" t="s">
        <v>258</v>
      </c>
      <c r="D1" t="s">
        <v>259</v>
      </c>
    </row>
    <row r="2" ht="12.75">
      <c r="D2" t="s">
        <v>260</v>
      </c>
    </row>
    <row r="4" ht="12.75">
      <c r="A4" t="s">
        <v>261</v>
      </c>
    </row>
    <row r="6" ht="12.75">
      <c r="A6" t="s">
        <v>262</v>
      </c>
    </row>
    <row r="8" spans="1:5" ht="12.75">
      <c r="A8" t="s">
        <v>263</v>
      </c>
      <c r="B8" t="s">
        <v>505</v>
      </c>
      <c r="C8" t="s">
        <v>264</v>
      </c>
      <c r="D8" t="s">
        <v>265</v>
      </c>
      <c r="E8" t="s">
        <v>266</v>
      </c>
    </row>
    <row r="9" spans="1:5" ht="12.75">
      <c r="A9">
        <v>1</v>
      </c>
      <c r="B9">
        <v>39293</v>
      </c>
      <c r="C9" t="s">
        <v>318</v>
      </c>
      <c r="D9" t="s">
        <v>267</v>
      </c>
      <c r="E9" t="str">
        <f>IF(ISERROR(VLOOKUP(B9,'Época Recurso'!B:N,13,FALSE)),"F",VLOOKUP(B9,'Época Recurso'!B:N,13,FALSE))</f>
        <v>F</v>
      </c>
    </row>
    <row r="10" spans="1:5" ht="12.75">
      <c r="A10">
        <v>2</v>
      </c>
      <c r="B10">
        <v>47403</v>
      </c>
      <c r="C10" t="s">
        <v>319</v>
      </c>
      <c r="D10" t="s">
        <v>268</v>
      </c>
      <c r="E10" t="str">
        <f>IF(ISERROR(VLOOKUP(B10,'Época Recurso'!B:N,13,FALSE)),"F",VLOOKUP(B10,'Época Recurso'!B:N,13,FALSE))</f>
        <v>R</v>
      </c>
    </row>
    <row r="11" spans="1:5" ht="12.75">
      <c r="A11">
        <v>3</v>
      </c>
      <c r="B11">
        <v>48392</v>
      </c>
      <c r="C11" t="s">
        <v>320</v>
      </c>
      <c r="D11" t="s">
        <v>268</v>
      </c>
      <c r="E11" t="str">
        <f>IF(ISERROR(VLOOKUP(B11,'Época Recurso'!B:N,13,FALSE)),"F",VLOOKUP(B11,'Época Recurso'!B:N,13,FALSE))</f>
        <v>F</v>
      </c>
    </row>
    <row r="12" spans="1:5" ht="12.75">
      <c r="A12">
        <v>4</v>
      </c>
      <c r="B12">
        <v>48391</v>
      </c>
      <c r="C12" t="s">
        <v>321</v>
      </c>
      <c r="D12" t="s">
        <v>268</v>
      </c>
      <c r="E12" t="str">
        <f>IF(ISERROR(VLOOKUP(B12,'Época Recurso'!B:N,13,FALSE)),"F",VLOOKUP(B12,'Época Recurso'!B:N,13,FALSE))</f>
        <v>F</v>
      </c>
    </row>
    <row r="13" spans="1:5" ht="12.75">
      <c r="A13">
        <v>5</v>
      </c>
      <c r="B13">
        <v>51146</v>
      </c>
      <c r="C13" t="s">
        <v>322</v>
      </c>
      <c r="D13" t="s">
        <v>268</v>
      </c>
      <c r="E13" t="str">
        <f>IF(ISERROR(VLOOKUP(B13,'Época Recurso'!B:N,13,FALSE)),"F",VLOOKUP(B13,'Época Recurso'!B:N,13,FALSE))</f>
        <v>F</v>
      </c>
    </row>
    <row r="14" spans="1:5" ht="12.75">
      <c r="A14">
        <v>6</v>
      </c>
      <c r="B14">
        <v>47414</v>
      </c>
      <c r="C14" t="s">
        <v>323</v>
      </c>
      <c r="D14" t="s">
        <v>268</v>
      </c>
      <c r="E14">
        <f>IF(ISERROR(VLOOKUP(B14,'Época Recurso'!B:N,13,FALSE)),"F",VLOOKUP(B14,'Época Recurso'!B:N,13,FALSE))</f>
        <v>14</v>
      </c>
    </row>
    <row r="15" spans="1:5" ht="12.75">
      <c r="A15">
        <v>7</v>
      </c>
      <c r="B15">
        <v>51141</v>
      </c>
      <c r="C15" t="s">
        <v>324</v>
      </c>
      <c r="D15" t="s">
        <v>268</v>
      </c>
      <c r="E15" t="str">
        <f>IF(ISERROR(VLOOKUP(B15,'Época Recurso'!B:N,13,FALSE)),"F",VLOOKUP(B15,'Época Recurso'!B:N,13,FALSE))</f>
        <v>F</v>
      </c>
    </row>
    <row r="16" spans="1:5" ht="12.75">
      <c r="A16">
        <v>8</v>
      </c>
      <c r="B16">
        <v>47424</v>
      </c>
      <c r="C16" t="s">
        <v>325</v>
      </c>
      <c r="D16" t="s">
        <v>268</v>
      </c>
      <c r="E16">
        <f>IF(ISERROR(VLOOKUP(B16,'Época Recurso'!B:N,13,FALSE)),"F",VLOOKUP(B16,'Época Recurso'!B:N,13,FALSE))</f>
        <v>10</v>
      </c>
    </row>
    <row r="17" spans="1:5" ht="12.75">
      <c r="A17">
        <v>9</v>
      </c>
      <c r="B17">
        <v>48408</v>
      </c>
      <c r="C17" t="s">
        <v>326</v>
      </c>
      <c r="D17" t="s">
        <v>268</v>
      </c>
      <c r="E17" t="str">
        <f>IF(ISERROR(VLOOKUP(B17,'Época Recurso'!B:N,13,FALSE)),"F",VLOOKUP(B17,'Época Recurso'!B:N,13,FALSE))</f>
        <v>R</v>
      </c>
    </row>
    <row r="18" spans="1:5" ht="12.75">
      <c r="A18">
        <v>10</v>
      </c>
      <c r="B18">
        <v>51142</v>
      </c>
      <c r="C18" t="s">
        <v>327</v>
      </c>
      <c r="D18" t="s">
        <v>268</v>
      </c>
      <c r="E18" t="str">
        <f>IF(ISERROR(VLOOKUP(B18,'Época Recurso'!B:N,13,FALSE)),"F",VLOOKUP(B18,'Época Recurso'!B:N,13,FALSE))</f>
        <v>F</v>
      </c>
    </row>
    <row r="19" spans="1:5" ht="12.75">
      <c r="A19">
        <v>11</v>
      </c>
      <c r="B19">
        <v>35804</v>
      </c>
      <c r="C19" t="s">
        <v>475</v>
      </c>
      <c r="D19" t="s">
        <v>268</v>
      </c>
      <c r="E19" t="str">
        <f>IF(ISERROR(VLOOKUP(B19,'Época Recurso'!B:N,13,FALSE)),"F",VLOOKUP(B19,'Época Recurso'!B:N,13,FALSE))</f>
        <v>F</v>
      </c>
    </row>
    <row r="20" spans="1:5" ht="12.75">
      <c r="A20">
        <v>12</v>
      </c>
      <c r="B20">
        <v>38603</v>
      </c>
      <c r="C20" t="s">
        <v>476</v>
      </c>
      <c r="D20" t="s">
        <v>267</v>
      </c>
      <c r="E20" t="str">
        <f>IF(ISERROR(VLOOKUP(B20,'Época Recurso'!B:N,13,FALSE)),"F",VLOOKUP(B20,'Época Recurso'!B:N,13,FALSE))</f>
        <v>F</v>
      </c>
    </row>
    <row r="21" spans="1:5" ht="12.75">
      <c r="A21">
        <v>13</v>
      </c>
      <c r="B21">
        <v>48401</v>
      </c>
      <c r="C21" t="s">
        <v>477</v>
      </c>
      <c r="D21" t="s">
        <v>268</v>
      </c>
      <c r="E21" t="str">
        <f>IF(ISERROR(VLOOKUP(B21,'Época Recurso'!B:N,13,FALSE)),"F",VLOOKUP(B21,'Época Recurso'!B:N,13,FALSE))</f>
        <v>F</v>
      </c>
    </row>
    <row r="22" spans="1:5" ht="12.75">
      <c r="A22">
        <v>14</v>
      </c>
      <c r="B22">
        <v>48410</v>
      </c>
      <c r="C22" t="s">
        <v>478</v>
      </c>
      <c r="D22" t="s">
        <v>268</v>
      </c>
      <c r="E22" t="str">
        <f>IF(ISERROR(VLOOKUP(B22,'Época Recurso'!B:N,13,FALSE)),"F",VLOOKUP(B22,'Época Recurso'!B:N,13,FALSE))</f>
        <v>F</v>
      </c>
    </row>
    <row r="23" spans="1:5" ht="12.75">
      <c r="A23">
        <v>15</v>
      </c>
      <c r="B23">
        <v>51175</v>
      </c>
      <c r="C23" t="s">
        <v>479</v>
      </c>
      <c r="D23" t="s">
        <v>268</v>
      </c>
      <c r="E23" t="str">
        <f>IF(ISERROR(VLOOKUP(B23,'Época Recurso'!B:N,13,FALSE)),"F",VLOOKUP(B23,'Época Recurso'!B:N,13,FALSE))</f>
        <v>F</v>
      </c>
    </row>
    <row r="24" spans="1:5" ht="12.75">
      <c r="A24">
        <v>16</v>
      </c>
      <c r="B24">
        <v>41004</v>
      </c>
      <c r="C24" t="s">
        <v>480</v>
      </c>
      <c r="D24" t="s">
        <v>268</v>
      </c>
      <c r="E24" t="str">
        <f>IF(ISERROR(VLOOKUP(B24,'Época Recurso'!B:N,13,FALSE)),"F",VLOOKUP(B24,'Época Recurso'!B:N,13,FALSE))</f>
        <v>F</v>
      </c>
    </row>
    <row r="25" spans="1:5" ht="12.75">
      <c r="A25">
        <v>17</v>
      </c>
      <c r="B25">
        <v>47402</v>
      </c>
      <c r="C25" t="s">
        <v>481</v>
      </c>
      <c r="D25" t="s">
        <v>268</v>
      </c>
      <c r="E25" t="str">
        <f>IF(ISERROR(VLOOKUP(B25,'Época Recurso'!B:N,13,FALSE)),"F",VLOOKUP(B25,'Época Recurso'!B:N,13,FALSE))</f>
        <v>F</v>
      </c>
    </row>
    <row r="26" spans="1:5" ht="12.75">
      <c r="A26">
        <v>18</v>
      </c>
      <c r="B26">
        <v>50207</v>
      </c>
      <c r="C26" t="s">
        <v>482</v>
      </c>
      <c r="D26" t="s">
        <v>268</v>
      </c>
      <c r="E26" t="str">
        <f>IF(ISERROR(VLOOKUP(B26,'Época Recurso'!B:N,13,FALSE)),"F",VLOOKUP(B26,'Época Recurso'!B:N,13,FALSE))</f>
        <v>F</v>
      </c>
    </row>
    <row r="27" spans="1:5" ht="12.75">
      <c r="A27">
        <v>19</v>
      </c>
      <c r="B27">
        <v>51219</v>
      </c>
      <c r="C27" t="s">
        <v>483</v>
      </c>
      <c r="D27" t="s">
        <v>268</v>
      </c>
      <c r="E27" t="str">
        <f>IF(ISERROR(VLOOKUP(B27,'Época Recurso'!B:N,13,FALSE)),"F",VLOOKUP(B27,'Época Recurso'!B:N,13,FALSE))</f>
        <v>F</v>
      </c>
    </row>
    <row r="28" spans="1:5" ht="12.75">
      <c r="A28">
        <v>20</v>
      </c>
      <c r="B28">
        <v>33694</v>
      </c>
      <c r="C28" t="s">
        <v>484</v>
      </c>
      <c r="D28" t="s">
        <v>268</v>
      </c>
      <c r="E28">
        <f>IF(ISERROR(VLOOKUP(B28,'Época Recurso'!B:N,13,FALSE)),"F",VLOOKUP(B28,'Época Recurso'!B:N,13,FALSE))</f>
        <v>15</v>
      </c>
    </row>
    <row r="29" spans="1:5" ht="12.75">
      <c r="A29">
        <v>21</v>
      </c>
      <c r="B29">
        <v>47417</v>
      </c>
      <c r="C29" t="s">
        <v>485</v>
      </c>
      <c r="D29" t="s">
        <v>268</v>
      </c>
      <c r="E29" t="str">
        <f>IF(ISERROR(VLOOKUP(B29,'Época Recurso'!B:N,13,FALSE)),"F",VLOOKUP(B29,'Época Recurso'!B:N,13,FALSE))</f>
        <v>F</v>
      </c>
    </row>
    <row r="30" spans="1:5" ht="12.75">
      <c r="A30">
        <v>22</v>
      </c>
      <c r="B30">
        <v>50187</v>
      </c>
      <c r="C30" t="s">
        <v>486</v>
      </c>
      <c r="D30" t="s">
        <v>268</v>
      </c>
      <c r="E30" t="str">
        <f>IF(ISERROR(VLOOKUP(B30,'Época Recurso'!B:N,13,FALSE)),"F",VLOOKUP(B30,'Época Recurso'!B:N,13,FALSE))</f>
        <v>R</v>
      </c>
    </row>
    <row r="31" spans="1:5" ht="12.75">
      <c r="A31">
        <v>23</v>
      </c>
      <c r="B31">
        <v>28892</v>
      </c>
      <c r="C31" t="s">
        <v>488</v>
      </c>
      <c r="D31" t="s">
        <v>267</v>
      </c>
      <c r="E31" t="str">
        <f>IF(ISERROR(VLOOKUP(B31,'Época Recurso'!B:N,13,FALSE)),"F",VLOOKUP(B31,'Época Recurso'!B:N,13,FALSE))</f>
        <v>F</v>
      </c>
    </row>
    <row r="32" spans="1:5" ht="12.75">
      <c r="A32">
        <v>24</v>
      </c>
      <c r="B32">
        <v>51149</v>
      </c>
      <c r="C32" t="s">
        <v>489</v>
      </c>
      <c r="D32" t="s">
        <v>268</v>
      </c>
      <c r="E32" t="str">
        <f>IF(ISERROR(VLOOKUP(B32,'Época Recurso'!B:N,13,FALSE)),"F",VLOOKUP(B32,'Época Recurso'!B:N,13,FALSE))</f>
        <v>F</v>
      </c>
    </row>
    <row r="33" spans="1:5" ht="12.75">
      <c r="A33">
        <v>25</v>
      </c>
      <c r="B33">
        <v>51151</v>
      </c>
      <c r="C33" t="s">
        <v>621</v>
      </c>
      <c r="D33" t="s">
        <v>268</v>
      </c>
      <c r="E33" t="str">
        <f>IF(ISERROR(VLOOKUP(B33,'Época Recurso'!B:N,13,FALSE)),"F",VLOOKUP(B33,'Época Recurso'!B:N,13,FALSE))</f>
        <v>F</v>
      </c>
    </row>
    <row r="34" spans="1:5" ht="12.75">
      <c r="A34">
        <v>26</v>
      </c>
      <c r="B34">
        <v>51170</v>
      </c>
      <c r="C34" t="s">
        <v>622</v>
      </c>
      <c r="D34" t="s">
        <v>268</v>
      </c>
      <c r="E34" t="str">
        <f>IF(ISERROR(VLOOKUP(B34,'Época Recurso'!B:N,13,FALSE)),"F",VLOOKUP(B34,'Época Recurso'!B:N,13,FALSE))</f>
        <v>F</v>
      </c>
    </row>
    <row r="35" spans="1:5" ht="12.75">
      <c r="A35">
        <v>27</v>
      </c>
      <c r="B35">
        <v>51152</v>
      </c>
      <c r="C35" t="s">
        <v>623</v>
      </c>
      <c r="D35" t="s">
        <v>268</v>
      </c>
      <c r="E35">
        <f>IF(ISERROR(VLOOKUP(B35,'Época Recurso'!B:N,13,FALSE)),"F",VLOOKUP(B35,'Época Recurso'!B:N,13,FALSE))</f>
        <v>16</v>
      </c>
    </row>
    <row r="36" spans="1:5" ht="12.75">
      <c r="A36">
        <v>28</v>
      </c>
      <c r="B36">
        <v>43534</v>
      </c>
      <c r="C36" t="s">
        <v>624</v>
      </c>
      <c r="D36" t="s">
        <v>268</v>
      </c>
      <c r="E36" t="str">
        <f>IF(ISERROR(VLOOKUP(B36,'Época Recurso'!B:N,13,FALSE)),"F",VLOOKUP(B36,'Época Recurso'!B:N,13,FALSE))</f>
        <v>R</v>
      </c>
    </row>
    <row r="37" spans="1:5" ht="12.75">
      <c r="A37">
        <v>29</v>
      </c>
      <c r="B37">
        <v>51153</v>
      </c>
      <c r="C37" t="s">
        <v>625</v>
      </c>
      <c r="D37" t="s">
        <v>268</v>
      </c>
      <c r="E37" t="str">
        <f>IF(ISERROR(VLOOKUP(B37,'Época Recurso'!B:N,13,FALSE)),"F",VLOOKUP(B37,'Época Recurso'!B:N,13,FALSE))</f>
        <v>F</v>
      </c>
    </row>
    <row r="38" spans="1:5" ht="12.75">
      <c r="A38">
        <v>30</v>
      </c>
      <c r="B38">
        <v>51154</v>
      </c>
      <c r="C38" t="s">
        <v>626</v>
      </c>
      <c r="D38" t="s">
        <v>268</v>
      </c>
      <c r="E38" t="str">
        <f>IF(ISERROR(VLOOKUP(B38,'Época Recurso'!B:N,13,FALSE)),"F",VLOOKUP(B38,'Época Recurso'!B:N,13,FALSE))</f>
        <v>F</v>
      </c>
    </row>
    <row r="39" spans="1:5" ht="12.75">
      <c r="A39">
        <v>31</v>
      </c>
      <c r="B39">
        <v>35820</v>
      </c>
      <c r="C39" t="s">
        <v>627</v>
      </c>
      <c r="D39" t="s">
        <v>267</v>
      </c>
      <c r="E39" t="str">
        <f>IF(ISERROR(VLOOKUP(B39,'Época Recurso'!B:N,13,FALSE)),"F",VLOOKUP(B39,'Época Recurso'!B:N,13,FALSE))</f>
        <v>F</v>
      </c>
    </row>
    <row r="40" spans="1:5" ht="12.75">
      <c r="A40">
        <v>32</v>
      </c>
      <c r="B40">
        <v>50201</v>
      </c>
      <c r="C40" t="s">
        <v>628</v>
      </c>
      <c r="D40" t="s">
        <v>268</v>
      </c>
      <c r="E40" t="str">
        <f>IF(ISERROR(VLOOKUP(B40,'Época Recurso'!B:N,13,FALSE)),"F",VLOOKUP(B40,'Época Recurso'!B:N,13,FALSE))</f>
        <v>F</v>
      </c>
    </row>
    <row r="41" spans="1:5" ht="12.75">
      <c r="A41">
        <v>33</v>
      </c>
      <c r="B41">
        <v>30722</v>
      </c>
      <c r="C41" t="s">
        <v>629</v>
      </c>
      <c r="D41" t="s">
        <v>268</v>
      </c>
      <c r="E41" t="str">
        <f>IF(ISERROR(VLOOKUP(B41,'Época Recurso'!B:N,13,FALSE)),"F",VLOOKUP(B41,'Época Recurso'!B:N,13,FALSE))</f>
        <v>F</v>
      </c>
    </row>
    <row r="42" spans="1:5" ht="12.75">
      <c r="A42">
        <v>34</v>
      </c>
      <c r="B42">
        <v>43544</v>
      </c>
      <c r="C42" t="s">
        <v>630</v>
      </c>
      <c r="D42" t="s">
        <v>268</v>
      </c>
      <c r="E42">
        <f>IF(ISERROR(VLOOKUP(B42,'Época Recurso'!B:N,13,FALSE)),"F",VLOOKUP(B42,'Época Recurso'!B:N,13,FALSE))</f>
        <v>12</v>
      </c>
    </row>
    <row r="43" spans="1:5" ht="12.75">
      <c r="A43">
        <v>35</v>
      </c>
      <c r="B43">
        <v>50516</v>
      </c>
      <c r="C43" t="s">
        <v>515</v>
      </c>
      <c r="D43" t="s">
        <v>267</v>
      </c>
      <c r="E43" t="str">
        <f>IF(ISERROR(VLOOKUP(B43,'Época Recurso'!B:N,13,FALSE)),"F",VLOOKUP(B43,'Época Recurso'!B:N,13,FALSE))</f>
        <v>F</v>
      </c>
    </row>
    <row r="44" spans="1:5" ht="12.75">
      <c r="A44">
        <v>36</v>
      </c>
      <c r="B44">
        <v>43215</v>
      </c>
      <c r="C44" t="s">
        <v>516</v>
      </c>
      <c r="D44" t="s">
        <v>267</v>
      </c>
      <c r="E44" t="str">
        <f>IF(ISERROR(VLOOKUP(B44,'Época Recurso'!B:N,13,FALSE)),"F",VLOOKUP(B44,'Época Recurso'!B:N,13,FALSE))</f>
        <v>F</v>
      </c>
    </row>
    <row r="45" spans="1:5" ht="12.75">
      <c r="A45">
        <v>37</v>
      </c>
      <c r="B45">
        <v>43520</v>
      </c>
      <c r="C45" t="s">
        <v>518</v>
      </c>
      <c r="D45" t="s">
        <v>268</v>
      </c>
      <c r="E45" t="str">
        <f>IF(ISERROR(VLOOKUP(B45,'Época Recurso'!B:N,13,FALSE)),"F",VLOOKUP(B45,'Época Recurso'!B:N,13,FALSE))</f>
        <v>F</v>
      </c>
    </row>
    <row r="46" spans="1:5" ht="12.75">
      <c r="A46">
        <v>38</v>
      </c>
      <c r="B46">
        <v>51163</v>
      </c>
      <c r="C46" t="s">
        <v>519</v>
      </c>
      <c r="D46" t="s">
        <v>268</v>
      </c>
      <c r="E46" t="str">
        <f>IF(ISERROR(VLOOKUP(B46,'Época Recurso'!B:N,13,FALSE)),"F",VLOOKUP(B46,'Época Recurso'!B:N,13,FALSE))</f>
        <v>F</v>
      </c>
    </row>
    <row r="47" spans="1:5" ht="12.75">
      <c r="A47">
        <v>39</v>
      </c>
      <c r="B47">
        <v>50192</v>
      </c>
      <c r="C47" t="s">
        <v>520</v>
      </c>
      <c r="D47" t="s">
        <v>268</v>
      </c>
      <c r="E47">
        <f>IF(ISERROR(VLOOKUP(B47,'Época Recurso'!B:N,13,FALSE)),"F",VLOOKUP(B47,'Época Recurso'!B:N,13,FALSE))</f>
        <v>13</v>
      </c>
    </row>
    <row r="48" spans="1:5" ht="12.75">
      <c r="A48">
        <v>40</v>
      </c>
      <c r="B48">
        <v>47419</v>
      </c>
      <c r="C48" t="s">
        <v>521</v>
      </c>
      <c r="D48" t="s">
        <v>268</v>
      </c>
      <c r="E48" t="str">
        <f>IF(ISERROR(VLOOKUP(B48,'Época Recurso'!B:N,13,FALSE)),"F",VLOOKUP(B48,'Época Recurso'!B:N,13,FALSE))</f>
        <v>F</v>
      </c>
    </row>
    <row r="49" spans="1:5" ht="12.75">
      <c r="A49">
        <v>41</v>
      </c>
      <c r="B49">
        <v>50190</v>
      </c>
      <c r="C49" t="s">
        <v>522</v>
      </c>
      <c r="D49" t="s">
        <v>268</v>
      </c>
      <c r="E49" t="str">
        <f>IF(ISERROR(VLOOKUP(B49,'Época Recurso'!B:N,13,FALSE)),"F",VLOOKUP(B49,'Época Recurso'!B:N,13,FALSE))</f>
        <v>R</v>
      </c>
    </row>
    <row r="50" spans="1:5" ht="12.75">
      <c r="A50">
        <v>42</v>
      </c>
      <c r="B50">
        <v>50193</v>
      </c>
      <c r="C50" t="s">
        <v>523</v>
      </c>
      <c r="D50" t="s">
        <v>268</v>
      </c>
      <c r="E50" t="str">
        <f>IF(ISERROR(VLOOKUP(B50,'Época Recurso'!B:N,13,FALSE)),"F",VLOOKUP(B50,'Época Recurso'!B:N,13,FALSE))</f>
        <v>F</v>
      </c>
    </row>
    <row r="51" spans="1:5" ht="12.75">
      <c r="A51">
        <v>43</v>
      </c>
      <c r="B51">
        <v>47415</v>
      </c>
      <c r="C51" t="s">
        <v>524</v>
      </c>
      <c r="D51" t="s">
        <v>268</v>
      </c>
      <c r="E51">
        <f>IF(ISERROR(VLOOKUP(B51,'Época Recurso'!B:N,13,FALSE)),"F",VLOOKUP(B51,'Época Recurso'!B:N,13,FALSE))</f>
        <v>17</v>
      </c>
    </row>
    <row r="52" spans="1:5" ht="12.75">
      <c r="A52">
        <v>44</v>
      </c>
      <c r="B52">
        <v>51159</v>
      </c>
      <c r="C52" t="s">
        <v>525</v>
      </c>
      <c r="D52" t="s">
        <v>268</v>
      </c>
      <c r="E52" t="str">
        <f>IF(ISERROR(VLOOKUP(B52,'Época Recurso'!B:N,13,FALSE)),"F",VLOOKUP(B52,'Época Recurso'!B:N,13,FALSE))</f>
        <v>F</v>
      </c>
    </row>
    <row r="53" spans="1:5" ht="12.75">
      <c r="A53">
        <v>45</v>
      </c>
      <c r="B53">
        <v>43545</v>
      </c>
      <c r="C53" t="s">
        <v>427</v>
      </c>
      <c r="D53" t="s">
        <v>268</v>
      </c>
      <c r="E53" t="str">
        <f>IF(ISERROR(VLOOKUP(B53,'Época Recurso'!B:N,13,FALSE)),"F",VLOOKUP(B53,'Época Recurso'!B:N,13,FALSE))</f>
        <v>F</v>
      </c>
    </row>
    <row r="54" spans="1:5" ht="12.75">
      <c r="A54">
        <v>46</v>
      </c>
      <c r="B54">
        <v>50188</v>
      </c>
      <c r="C54" t="s">
        <v>428</v>
      </c>
      <c r="D54" t="s">
        <v>268</v>
      </c>
      <c r="E54" t="str">
        <f>IF(ISERROR(VLOOKUP(B54,'Época Recurso'!B:N,13,FALSE)),"F",VLOOKUP(B54,'Época Recurso'!B:N,13,FALSE))</f>
        <v>F</v>
      </c>
    </row>
    <row r="55" spans="1:5" ht="12.75">
      <c r="A55">
        <v>47</v>
      </c>
      <c r="B55">
        <v>50198</v>
      </c>
      <c r="C55" t="s">
        <v>429</v>
      </c>
      <c r="D55" t="s">
        <v>268</v>
      </c>
      <c r="E55" t="str">
        <f>IF(ISERROR(VLOOKUP(B55,'Época Recurso'!B:N,13,FALSE)),"F",VLOOKUP(B55,'Época Recurso'!B:N,13,FALSE))</f>
        <v>F</v>
      </c>
    </row>
    <row r="56" spans="1:5" ht="12.75">
      <c r="A56">
        <v>48</v>
      </c>
      <c r="B56">
        <v>40995</v>
      </c>
      <c r="C56" t="s">
        <v>430</v>
      </c>
      <c r="D56" t="s">
        <v>268</v>
      </c>
      <c r="E56" t="str">
        <f>IF(ISERROR(VLOOKUP(B56,'Época Recurso'!B:N,13,FALSE)),"F",VLOOKUP(B56,'Época Recurso'!B:N,13,FALSE))</f>
        <v>F</v>
      </c>
    </row>
    <row r="57" spans="1:5" ht="12.75">
      <c r="A57">
        <v>49</v>
      </c>
      <c r="B57">
        <v>43224</v>
      </c>
      <c r="C57" t="s">
        <v>431</v>
      </c>
      <c r="D57" t="s">
        <v>268</v>
      </c>
      <c r="E57" t="str">
        <f>IF(ISERROR(VLOOKUP(B57,'Época Recurso'!B:N,13,FALSE)),"F",VLOOKUP(B57,'Época Recurso'!B:N,13,FALSE))</f>
        <v>F</v>
      </c>
    </row>
    <row r="58" spans="1:5" ht="12.75">
      <c r="A58">
        <v>50</v>
      </c>
      <c r="B58">
        <v>25364</v>
      </c>
      <c r="C58" t="s">
        <v>432</v>
      </c>
      <c r="D58" t="s">
        <v>267</v>
      </c>
      <c r="E58" t="str">
        <f>IF(ISERROR(VLOOKUP(B58,'Época Recurso'!B:N,13,FALSE)),"F",VLOOKUP(B58,'Época Recurso'!B:N,13,FALSE))</f>
        <v>R</v>
      </c>
    </row>
    <row r="59" spans="1:5" ht="12.75">
      <c r="A59">
        <v>51</v>
      </c>
      <c r="B59">
        <v>50195</v>
      </c>
      <c r="C59" t="s">
        <v>433</v>
      </c>
      <c r="D59" t="s">
        <v>268</v>
      </c>
      <c r="E59">
        <f>IF(ISERROR(VLOOKUP(B59,'Época Recurso'!B:N,13,FALSE)),"F",VLOOKUP(B59,'Época Recurso'!B:N,13,FALSE))</f>
        <v>12</v>
      </c>
    </row>
    <row r="60" spans="1:5" ht="12.75">
      <c r="A60">
        <v>52</v>
      </c>
      <c r="B60">
        <v>47401</v>
      </c>
      <c r="C60" t="s">
        <v>434</v>
      </c>
      <c r="D60" t="s">
        <v>268</v>
      </c>
      <c r="E60" t="str">
        <f>IF(ISERROR(VLOOKUP(B60,'Época Recurso'!B:N,13,FALSE)),"F",VLOOKUP(B60,'Época Recurso'!B:N,13,FALSE))</f>
        <v>F</v>
      </c>
    </row>
    <row r="61" spans="1:5" ht="12.75">
      <c r="A61">
        <v>53</v>
      </c>
      <c r="B61">
        <v>51179</v>
      </c>
      <c r="C61" t="s">
        <v>435</v>
      </c>
      <c r="D61" t="s">
        <v>268</v>
      </c>
      <c r="E61" t="str">
        <f>IF(ISERROR(VLOOKUP(B61,'Época Recurso'!B:N,13,FALSE)),"F",VLOOKUP(B61,'Época Recurso'!B:N,13,FALSE))</f>
        <v>F</v>
      </c>
    </row>
    <row r="62" spans="1:5" ht="12.75">
      <c r="A62">
        <v>54</v>
      </c>
      <c r="B62">
        <v>50206</v>
      </c>
      <c r="C62" t="s">
        <v>436</v>
      </c>
      <c r="D62" t="s">
        <v>268</v>
      </c>
      <c r="E62" t="str">
        <f>IF(ISERROR(VLOOKUP(B62,'Época Recurso'!B:N,13,FALSE)),"F",VLOOKUP(B62,'Época Recurso'!B:N,13,FALSE))</f>
        <v>R</v>
      </c>
    </row>
    <row r="63" spans="1:5" ht="12.75">
      <c r="A63">
        <v>55</v>
      </c>
      <c r="B63">
        <v>41005</v>
      </c>
      <c r="C63" t="s">
        <v>437</v>
      </c>
      <c r="D63" t="s">
        <v>268</v>
      </c>
      <c r="E63" t="str">
        <f>IF(ISERROR(VLOOKUP(B63,'Época Recurso'!B:N,13,FALSE)),"F",VLOOKUP(B63,'Época Recurso'!B:N,13,FALSE))</f>
        <v>F</v>
      </c>
    </row>
    <row r="64" spans="1:5" ht="12.75">
      <c r="A64">
        <v>56</v>
      </c>
      <c r="B64">
        <v>35842</v>
      </c>
      <c r="C64" t="s">
        <v>438</v>
      </c>
      <c r="D64" t="s">
        <v>268</v>
      </c>
      <c r="E64" t="str">
        <f>IF(ISERROR(VLOOKUP(B64,'Época Recurso'!B:N,13,FALSE)),"F",VLOOKUP(B64,'Época Recurso'!B:N,13,FALSE))</f>
        <v>R</v>
      </c>
    </row>
    <row r="65" spans="1:5" ht="12.75">
      <c r="A65">
        <v>57</v>
      </c>
      <c r="B65">
        <v>51177</v>
      </c>
      <c r="C65" t="s">
        <v>440</v>
      </c>
      <c r="D65" t="s">
        <v>268</v>
      </c>
      <c r="E65" t="str">
        <f>IF(ISERROR(VLOOKUP(B65,'Época Recurso'!B:N,13,FALSE)),"F",VLOOKUP(B65,'Época Recurso'!B:N,13,FALSE))</f>
        <v>F</v>
      </c>
    </row>
    <row r="66" spans="1:5" ht="12.75">
      <c r="A66">
        <v>58</v>
      </c>
      <c r="B66">
        <v>43499</v>
      </c>
      <c r="C66" t="s">
        <v>441</v>
      </c>
      <c r="D66" t="s">
        <v>268</v>
      </c>
      <c r="E66" t="str">
        <f>IF(ISERROR(VLOOKUP(B66,'Época Recurso'!B:N,13,FALSE)),"F",VLOOKUP(B66,'Época Recurso'!B:N,13,FALSE))</f>
        <v>F</v>
      </c>
    </row>
    <row r="67" spans="1:5" ht="12.75">
      <c r="A67">
        <v>59</v>
      </c>
      <c r="B67">
        <v>51150</v>
      </c>
      <c r="C67" t="s">
        <v>442</v>
      </c>
      <c r="D67" t="s">
        <v>268</v>
      </c>
      <c r="E67" t="str">
        <f>IF(ISERROR(VLOOKUP(B67,'Época Recurso'!B:N,13,FALSE)),"F",VLOOKUP(B67,'Época Recurso'!B:N,13,FALSE))</f>
        <v>R</v>
      </c>
    </row>
    <row r="68" spans="1:5" ht="12.75">
      <c r="A68">
        <v>60</v>
      </c>
      <c r="B68">
        <v>50205</v>
      </c>
      <c r="C68" t="s">
        <v>443</v>
      </c>
      <c r="D68" t="s">
        <v>268</v>
      </c>
      <c r="E68" t="str">
        <f>IF(ISERROR(VLOOKUP(B68,'Época Recurso'!B:N,13,FALSE)),"F",VLOOKUP(B68,'Época Recurso'!B:N,13,FALSE))</f>
        <v>F</v>
      </c>
    </row>
    <row r="69" spans="1:5" ht="12.75">
      <c r="A69">
        <v>61</v>
      </c>
      <c r="B69">
        <v>51143</v>
      </c>
      <c r="C69" t="s">
        <v>444</v>
      </c>
      <c r="D69" t="s">
        <v>268</v>
      </c>
      <c r="E69" t="str">
        <f>IF(ISERROR(VLOOKUP(B69,'Época Recurso'!B:N,13,FALSE)),"F",VLOOKUP(B69,'Época Recurso'!B:N,13,FALSE))</f>
        <v>F</v>
      </c>
    </row>
    <row r="70" spans="1:5" ht="12.75">
      <c r="A70">
        <v>62</v>
      </c>
      <c r="B70">
        <v>50199</v>
      </c>
      <c r="C70" t="s">
        <v>446</v>
      </c>
      <c r="D70" t="s">
        <v>268</v>
      </c>
      <c r="E70">
        <f>IF(ISERROR(VLOOKUP(B70,'Época Recurso'!B:N,13,FALSE)),"F",VLOOKUP(B70,'Época Recurso'!B:N,13,FALSE))</f>
        <v>17</v>
      </c>
    </row>
    <row r="71" spans="1:5" ht="12.75">
      <c r="A71">
        <v>63</v>
      </c>
      <c r="B71">
        <v>50197</v>
      </c>
      <c r="C71" t="s">
        <v>447</v>
      </c>
      <c r="D71" t="s">
        <v>268</v>
      </c>
      <c r="E71" t="str">
        <f>IF(ISERROR(VLOOKUP(B71,'Época Recurso'!B:N,13,FALSE)),"F",VLOOKUP(B71,'Época Recurso'!B:N,13,FALSE))</f>
        <v>R</v>
      </c>
    </row>
    <row r="72" spans="1:5" ht="12.75">
      <c r="A72">
        <v>64</v>
      </c>
      <c r="B72">
        <v>51148</v>
      </c>
      <c r="C72" t="s">
        <v>412</v>
      </c>
      <c r="D72" t="s">
        <v>268</v>
      </c>
      <c r="E72" t="str">
        <f>IF(ISERROR(VLOOKUP(B72,'Época Recurso'!B:N,13,FALSE)),"F",VLOOKUP(B72,'Época Recurso'!B:N,13,FALSE))</f>
        <v>F</v>
      </c>
    </row>
    <row r="73" spans="1:5" ht="12.75">
      <c r="A73">
        <v>65</v>
      </c>
      <c r="B73">
        <v>51167</v>
      </c>
      <c r="C73" t="s">
        <v>413</v>
      </c>
      <c r="D73" t="s">
        <v>268</v>
      </c>
      <c r="E73" t="str">
        <f>IF(ISERROR(VLOOKUP(B73,'Época Recurso'!B:N,13,FALSE)),"F",VLOOKUP(B73,'Época Recurso'!B:N,13,FALSE))</f>
        <v>F</v>
      </c>
    </row>
    <row r="74" spans="1:5" ht="12.75">
      <c r="A74">
        <v>66</v>
      </c>
      <c r="B74">
        <v>48418</v>
      </c>
      <c r="C74" t="s">
        <v>414</v>
      </c>
      <c r="D74" t="s">
        <v>268</v>
      </c>
      <c r="E74" t="str">
        <f>IF(ISERROR(VLOOKUP(B74,'Época Recurso'!B:N,13,FALSE)),"F",VLOOKUP(B74,'Época Recurso'!B:N,13,FALSE))</f>
        <v>R</v>
      </c>
    </row>
    <row r="75" spans="1:5" ht="12.75">
      <c r="A75">
        <v>67</v>
      </c>
      <c r="B75">
        <v>48415</v>
      </c>
      <c r="C75" t="s">
        <v>415</v>
      </c>
      <c r="D75" t="s">
        <v>268</v>
      </c>
      <c r="E75" t="str">
        <f>IF(ISERROR(VLOOKUP(B75,'Época Recurso'!B:N,13,FALSE)),"F",VLOOKUP(B75,'Época Recurso'!B:N,13,FALSE))</f>
        <v>F</v>
      </c>
    </row>
    <row r="76" spans="1:5" ht="12.75">
      <c r="A76">
        <v>68</v>
      </c>
      <c r="B76">
        <v>51168</v>
      </c>
      <c r="C76" t="s">
        <v>416</v>
      </c>
      <c r="D76" t="s">
        <v>268</v>
      </c>
      <c r="E76" t="str">
        <f>IF(ISERROR(VLOOKUP(B76,'Época Recurso'!B:N,13,FALSE)),"F",VLOOKUP(B76,'Época Recurso'!B:N,13,FALSE))</f>
        <v>F</v>
      </c>
    </row>
    <row r="77" spans="1:5" ht="12.75">
      <c r="A77">
        <v>69</v>
      </c>
      <c r="B77">
        <v>43538</v>
      </c>
      <c r="C77" t="s">
        <v>417</v>
      </c>
      <c r="D77" t="s">
        <v>267</v>
      </c>
      <c r="E77" t="str">
        <f>IF(ISERROR(VLOOKUP(B77,'Época Recurso'!B:N,13,FALSE)),"F",VLOOKUP(B77,'Época Recurso'!B:N,13,FALSE))</f>
        <v>F</v>
      </c>
    </row>
    <row r="78" spans="1:5" ht="12.75">
      <c r="A78">
        <v>70</v>
      </c>
      <c r="B78">
        <v>51171</v>
      </c>
      <c r="C78" t="s">
        <v>418</v>
      </c>
      <c r="D78" t="s">
        <v>268</v>
      </c>
      <c r="E78" t="str">
        <f>IF(ISERROR(VLOOKUP(B78,'Época Recurso'!B:N,13,FALSE)),"F",VLOOKUP(B78,'Época Recurso'!B:N,13,FALSE))</f>
        <v>F</v>
      </c>
    </row>
    <row r="79" spans="1:5" ht="12.75">
      <c r="A79">
        <v>71</v>
      </c>
      <c r="B79">
        <v>41019</v>
      </c>
      <c r="C79" t="s">
        <v>419</v>
      </c>
      <c r="D79" t="s">
        <v>267</v>
      </c>
      <c r="E79" t="str">
        <f>IF(ISERROR(VLOOKUP(B79,'Época Recurso'!B:N,13,FALSE)),"F",VLOOKUP(B79,'Época Recurso'!B:N,13,FALSE))</f>
        <v>F</v>
      </c>
    </row>
    <row r="80" spans="1:5" ht="12.75">
      <c r="A80">
        <v>72</v>
      </c>
      <c r="B80">
        <v>51155</v>
      </c>
      <c r="C80" t="s">
        <v>420</v>
      </c>
      <c r="D80" t="s">
        <v>268</v>
      </c>
      <c r="E80">
        <f>IF(ISERROR(VLOOKUP(B80,'Época Recurso'!B:N,13,FALSE)),"F",VLOOKUP(B80,'Época Recurso'!B:N,13,FALSE))</f>
        <v>10</v>
      </c>
    </row>
    <row r="81" spans="1:5" ht="12.75">
      <c r="A81">
        <v>73</v>
      </c>
      <c r="B81">
        <v>51164</v>
      </c>
      <c r="C81" t="s">
        <v>421</v>
      </c>
      <c r="D81" t="s">
        <v>268</v>
      </c>
      <c r="E81">
        <f>IF(ISERROR(VLOOKUP(B81,'Época Recurso'!B:N,13,FALSE)),"F",VLOOKUP(B81,'Época Recurso'!B:N,13,FALSE))</f>
        <v>14</v>
      </c>
    </row>
    <row r="82" spans="1:5" ht="12.75">
      <c r="A82">
        <v>74</v>
      </c>
      <c r="B82">
        <v>43550</v>
      </c>
      <c r="C82" t="s">
        <v>422</v>
      </c>
      <c r="D82" t="s">
        <v>268</v>
      </c>
      <c r="E82">
        <f>IF(ISERROR(VLOOKUP(B82,'Época Recurso'!B:N,13,FALSE)),"F",VLOOKUP(B82,'Época Recurso'!B:N,13,FALSE))</f>
        <v>13</v>
      </c>
    </row>
    <row r="83" spans="1:5" ht="12.75">
      <c r="A83">
        <v>75</v>
      </c>
      <c r="B83">
        <v>51162</v>
      </c>
      <c r="C83" t="s">
        <v>423</v>
      </c>
      <c r="D83" t="s">
        <v>268</v>
      </c>
      <c r="E83" t="str">
        <f>IF(ISERROR(VLOOKUP(B83,'Época Recurso'!B:N,13,FALSE)),"F",VLOOKUP(B83,'Época Recurso'!B:N,13,FALSE))</f>
        <v>F</v>
      </c>
    </row>
    <row r="84" spans="1:5" ht="12.75">
      <c r="A84">
        <v>76</v>
      </c>
      <c r="B84">
        <v>51161</v>
      </c>
      <c r="C84" t="s">
        <v>424</v>
      </c>
      <c r="D84" t="s">
        <v>268</v>
      </c>
      <c r="E84" t="str">
        <f>IF(ISERROR(VLOOKUP(B84,'Época Recurso'!B:N,13,FALSE)),"F",VLOOKUP(B84,'Época Recurso'!B:N,13,FALSE))</f>
        <v>R</v>
      </c>
    </row>
    <row r="85" spans="1:5" ht="12.75">
      <c r="A85">
        <v>77</v>
      </c>
      <c r="B85">
        <v>50191</v>
      </c>
      <c r="C85" t="s">
        <v>425</v>
      </c>
      <c r="D85" t="s">
        <v>268</v>
      </c>
      <c r="E85" t="str">
        <f>IF(ISERROR(VLOOKUP(B85,'Época Recurso'!B:N,13,FALSE)),"F",VLOOKUP(B85,'Época Recurso'!B:N,13,FALSE))</f>
        <v>F</v>
      </c>
    </row>
    <row r="86" spans="1:5" ht="12.75">
      <c r="A86">
        <v>78</v>
      </c>
      <c r="B86">
        <v>51160</v>
      </c>
      <c r="C86" t="s">
        <v>426</v>
      </c>
      <c r="D86" t="s">
        <v>268</v>
      </c>
      <c r="E86" t="str">
        <f>IF(ISERROR(VLOOKUP(B86,'Época Recurso'!B:N,13,FALSE)),"F",VLOOKUP(B86,'Época Recurso'!B:N,13,FALSE))</f>
        <v>F</v>
      </c>
    </row>
    <row r="87" spans="1:5" ht="12.75">
      <c r="A87">
        <v>79</v>
      </c>
      <c r="B87">
        <v>41893</v>
      </c>
      <c r="C87" t="s">
        <v>563</v>
      </c>
      <c r="D87" t="s">
        <v>267</v>
      </c>
      <c r="E87" t="str">
        <f>IF(ISERROR(VLOOKUP(B87,'Época Recurso'!B:N,13,FALSE)),"F",VLOOKUP(B87,'Época Recurso'!B:N,13,FALSE))</f>
        <v>F</v>
      </c>
    </row>
    <row r="88" spans="1:5" ht="12.75">
      <c r="A88">
        <v>80</v>
      </c>
      <c r="B88">
        <v>50204</v>
      </c>
      <c r="C88" t="s">
        <v>564</v>
      </c>
      <c r="D88" t="s">
        <v>268</v>
      </c>
      <c r="E88">
        <f>IF(ISERROR(VLOOKUP(B88,'Época Recurso'!B:N,13,FALSE)),"F",VLOOKUP(B88,'Época Recurso'!B:N,13,FALSE))</f>
        <v>12</v>
      </c>
    </row>
    <row r="89" spans="1:5" ht="12.75">
      <c r="A89">
        <v>81</v>
      </c>
      <c r="B89">
        <v>44633</v>
      </c>
      <c r="C89" t="s">
        <v>565</v>
      </c>
      <c r="D89" t="s">
        <v>268</v>
      </c>
      <c r="E89" t="str">
        <f>IF(ISERROR(VLOOKUP(B89,'Época Recurso'!B:N,13,FALSE)),"F",VLOOKUP(B89,'Época Recurso'!B:N,13,FALSE))</f>
        <v>R</v>
      </c>
    </row>
    <row r="90" spans="1:5" ht="12.75">
      <c r="A90">
        <v>82</v>
      </c>
      <c r="B90">
        <v>50515</v>
      </c>
      <c r="C90" t="s">
        <v>566</v>
      </c>
      <c r="D90" t="s">
        <v>268</v>
      </c>
      <c r="E90">
        <f>IF(ISERROR(VLOOKUP(B90,'Época Recurso'!B:N,13,FALSE)),"F",VLOOKUP(B90,'Época Recurso'!B:N,13,FALSE))</f>
        <v>17</v>
      </c>
    </row>
    <row r="91" spans="1:5" ht="12.75">
      <c r="A91">
        <v>83</v>
      </c>
      <c r="B91">
        <v>51147</v>
      </c>
      <c r="C91" t="s">
        <v>568</v>
      </c>
      <c r="D91" t="s">
        <v>268</v>
      </c>
      <c r="E91" t="str">
        <f>IF(ISERROR(VLOOKUP(B91,'Época Recurso'!B:N,13,FALSE)),"F",VLOOKUP(B91,'Época Recurso'!B:N,13,FALSE))</f>
        <v>F</v>
      </c>
    </row>
    <row r="92" spans="1:5" ht="12.75">
      <c r="A92">
        <v>84</v>
      </c>
      <c r="B92">
        <v>51156</v>
      </c>
      <c r="C92" t="s">
        <v>570</v>
      </c>
      <c r="D92" t="s">
        <v>268</v>
      </c>
      <c r="E92" t="str">
        <f>IF(ISERROR(VLOOKUP(B92,'Época Recurso'!B:N,13,FALSE)),"F",VLOOKUP(B92,'Época Recurso'!B:N,13,FALSE))</f>
        <v>F</v>
      </c>
    </row>
    <row r="93" spans="1:5" ht="12.75">
      <c r="A93">
        <v>85</v>
      </c>
      <c r="B93">
        <v>51165</v>
      </c>
      <c r="C93" t="s">
        <v>571</v>
      </c>
      <c r="D93" t="s">
        <v>268</v>
      </c>
      <c r="E93" t="str">
        <f>IF(ISERROR(VLOOKUP(B93,'Época Recurso'!B:N,13,FALSE)),"F",VLOOKUP(B93,'Época Recurso'!B:N,13,FALSE))</f>
        <v>F</v>
      </c>
    </row>
    <row r="94" spans="1:5" ht="12.75">
      <c r="A94">
        <v>86</v>
      </c>
      <c r="B94">
        <v>51172</v>
      </c>
      <c r="C94" t="s">
        <v>573</v>
      </c>
      <c r="D94" t="s">
        <v>268</v>
      </c>
      <c r="E94" t="str">
        <f>IF(ISERROR(VLOOKUP(B94,'Época Recurso'!B:N,13,FALSE)),"F",VLOOKUP(B94,'Época Recurso'!B:N,13,FALSE))</f>
        <v>F</v>
      </c>
    </row>
    <row r="95" spans="1:5" ht="12.75">
      <c r="A95">
        <v>87</v>
      </c>
      <c r="B95">
        <v>50514</v>
      </c>
      <c r="C95" t="s">
        <v>574</v>
      </c>
      <c r="D95" t="s">
        <v>268</v>
      </c>
      <c r="E95" t="str">
        <f>IF(ISERROR(VLOOKUP(B95,'Época Recurso'!B:N,13,FALSE)),"F",VLOOKUP(B95,'Época Recurso'!B:N,13,FALSE))</f>
        <v>F</v>
      </c>
    </row>
    <row r="96" spans="1:5" ht="12.75">
      <c r="A96">
        <v>88</v>
      </c>
      <c r="B96">
        <v>48400</v>
      </c>
      <c r="C96" t="s">
        <v>328</v>
      </c>
      <c r="D96" t="s">
        <v>268</v>
      </c>
      <c r="E96" t="str">
        <f>IF(ISERROR(VLOOKUP(B96,'Época Recurso'!B:N,13,FALSE)),"F",VLOOKUP(B96,'Época Recurso'!B:N,13,FALSE))</f>
        <v>F</v>
      </c>
    </row>
    <row r="97" spans="1:5" ht="12.75">
      <c r="A97">
        <v>89</v>
      </c>
      <c r="B97">
        <v>42211</v>
      </c>
      <c r="C97" t="s">
        <v>329</v>
      </c>
      <c r="D97" t="s">
        <v>268</v>
      </c>
      <c r="E97" t="str">
        <f>IF(ISERROR(VLOOKUP(B97,'Época Recurso'!B:N,13,FALSE)),"F",VLOOKUP(B97,'Época Recurso'!B:N,13,FALSE))</f>
        <v>F</v>
      </c>
    </row>
    <row r="98" spans="1:5" ht="12.75">
      <c r="A98">
        <v>90</v>
      </c>
      <c r="B98">
        <v>47412</v>
      </c>
      <c r="C98" t="s">
        <v>330</v>
      </c>
      <c r="D98" t="s">
        <v>268</v>
      </c>
      <c r="E98" t="str">
        <f>IF(ISERROR(VLOOKUP(B98,'Época Recurso'!B:N,13,FALSE)),"F",VLOOKUP(B98,'Época Recurso'!B:N,13,FALSE))</f>
        <v>F</v>
      </c>
    </row>
    <row r="99" spans="1:5" ht="12.75">
      <c r="A99">
        <v>91</v>
      </c>
      <c r="B99">
        <v>50194</v>
      </c>
      <c r="C99" t="s">
        <v>333</v>
      </c>
      <c r="D99" t="s">
        <v>268</v>
      </c>
      <c r="E99" t="str">
        <f>IF(ISERROR(VLOOKUP(B99,'Época Recurso'!B:N,13,FALSE)),"F",VLOOKUP(B99,'Época Recurso'!B:N,13,FALSE))</f>
        <v>F</v>
      </c>
    </row>
    <row r="100" spans="1:5" ht="12.75">
      <c r="A100">
        <v>92</v>
      </c>
      <c r="B100">
        <v>51174</v>
      </c>
      <c r="C100" t="s">
        <v>334</v>
      </c>
      <c r="D100" t="s">
        <v>268</v>
      </c>
      <c r="E100" t="str">
        <f>IF(ISERROR(VLOOKUP(B100,'Época Recurso'!B:N,13,FALSE)),"F",VLOOKUP(B100,'Época Recurso'!B:N,13,FALSE))</f>
        <v>F</v>
      </c>
    </row>
    <row r="101" spans="1:5" ht="12.75">
      <c r="A101">
        <v>93</v>
      </c>
      <c r="B101">
        <v>51173</v>
      </c>
      <c r="C101" t="s">
        <v>335</v>
      </c>
      <c r="D101" t="s">
        <v>268</v>
      </c>
      <c r="E101" t="str">
        <f>IF(ISERROR(VLOOKUP(B101,'Época Recurso'!B:N,13,FALSE)),"F",VLOOKUP(B101,'Época Recurso'!B:N,13,FALSE))</f>
        <v>F</v>
      </c>
    </row>
    <row r="102" spans="1:5" ht="12.75">
      <c r="A102">
        <v>94</v>
      </c>
      <c r="B102">
        <v>41705</v>
      </c>
      <c r="C102" t="s">
        <v>338</v>
      </c>
      <c r="D102" t="s">
        <v>267</v>
      </c>
      <c r="E102" t="str">
        <f>IF(ISERROR(VLOOKUP(B102,'Época Recurso'!B:N,13,FALSE)),"F",VLOOKUP(B102,'Época Recurso'!B:N,13,FALSE))</f>
        <v>F</v>
      </c>
    </row>
    <row r="103" spans="1:5" ht="12.75">
      <c r="A103">
        <v>95</v>
      </c>
      <c r="B103">
        <v>51169</v>
      </c>
      <c r="C103" t="s">
        <v>339</v>
      </c>
      <c r="D103" t="s">
        <v>268</v>
      </c>
      <c r="E103" t="str">
        <f>IF(ISERROR(VLOOKUP(B103,'Época Recurso'!B:N,13,FALSE)),"F",VLOOKUP(B103,'Época Recurso'!B:N,13,FALSE))</f>
        <v>F</v>
      </c>
    </row>
    <row r="104" spans="1:5" ht="12.75">
      <c r="A104">
        <v>96</v>
      </c>
      <c r="B104">
        <v>30755</v>
      </c>
      <c r="C104" t="s">
        <v>340</v>
      </c>
      <c r="D104" t="s">
        <v>268</v>
      </c>
      <c r="E104" t="str">
        <f>IF(ISERROR(VLOOKUP(B104,'Época Recurso'!B:N,13,FALSE)),"F",VLOOKUP(B104,'Época Recurso'!B:N,13,FALSE))</f>
        <v>F</v>
      </c>
    </row>
    <row r="105" spans="1:5" ht="12.75">
      <c r="A105">
        <v>97</v>
      </c>
      <c r="B105">
        <v>51144</v>
      </c>
      <c r="C105" t="s">
        <v>341</v>
      </c>
      <c r="D105" t="s">
        <v>268</v>
      </c>
      <c r="E105" t="str">
        <f>IF(ISERROR(VLOOKUP(B105,'Época Recurso'!B:N,13,FALSE)),"F",VLOOKUP(B105,'Época Recurso'!B:N,13,FALSE))</f>
        <v>F</v>
      </c>
    </row>
    <row r="106" spans="1:5" ht="12.75">
      <c r="A106">
        <v>98</v>
      </c>
      <c r="B106">
        <v>46222</v>
      </c>
      <c r="C106" t="s">
        <v>491</v>
      </c>
      <c r="D106" t="s">
        <v>268</v>
      </c>
      <c r="E106" t="str">
        <f>IF(ISERROR(VLOOKUP(B106,'Época Recurso'!B:N,13,FALSE)),"F",VLOOKUP(B106,'Época Recurso'!B:N,13,FALSE))</f>
        <v>F</v>
      </c>
    </row>
    <row r="107" spans="1:5" ht="12.75">
      <c r="A107">
        <v>99</v>
      </c>
      <c r="B107">
        <v>48409</v>
      </c>
      <c r="C107" t="s">
        <v>492</v>
      </c>
      <c r="D107" t="s">
        <v>268</v>
      </c>
      <c r="E107" t="str">
        <f>IF(ISERROR(VLOOKUP(B107,'Época Recurso'!B:N,13,FALSE)),"F",VLOOKUP(B107,'Época Recurso'!B:N,13,FALSE))</f>
        <v>F</v>
      </c>
    </row>
    <row r="108" spans="1:5" ht="12.75">
      <c r="A108">
        <v>100</v>
      </c>
      <c r="B108">
        <v>47423</v>
      </c>
      <c r="C108" t="s">
        <v>493</v>
      </c>
      <c r="D108" t="s">
        <v>268</v>
      </c>
      <c r="E108" t="str">
        <f>IF(ISERROR(VLOOKUP(B108,'Época Recurso'!B:N,13,FALSE)),"F",VLOOKUP(B108,'Época Recurso'!B:N,13,FALSE))</f>
        <v>F</v>
      </c>
    </row>
    <row r="109" spans="1:5" ht="12.75">
      <c r="A109">
        <v>101</v>
      </c>
      <c r="B109">
        <v>43551</v>
      </c>
      <c r="C109" t="s">
        <v>494</v>
      </c>
      <c r="D109" t="s">
        <v>268</v>
      </c>
      <c r="E109" t="str">
        <f>IF(ISERROR(VLOOKUP(B109,'Época Recurso'!B:N,13,FALSE)),"F",VLOOKUP(B109,'Época Recurso'!B:N,13,FALSE))</f>
        <v>F</v>
      </c>
    </row>
    <row r="110" spans="1:5" ht="12.75">
      <c r="A110">
        <v>102</v>
      </c>
      <c r="B110">
        <v>47406</v>
      </c>
      <c r="C110" t="s">
        <v>495</v>
      </c>
      <c r="D110" t="s">
        <v>268</v>
      </c>
      <c r="E110" t="str">
        <f>IF(ISERROR(VLOOKUP(B110,'Época Recurso'!B:N,13,FALSE)),"F",VLOOKUP(B110,'Época Recurso'!B:N,13,FALSE))</f>
        <v>R</v>
      </c>
    </row>
    <row r="111" spans="1:5" ht="12.75">
      <c r="A111">
        <v>103</v>
      </c>
      <c r="B111">
        <v>48399</v>
      </c>
      <c r="C111" t="s">
        <v>496</v>
      </c>
      <c r="D111" t="s">
        <v>268</v>
      </c>
      <c r="E111">
        <f>IF(ISERROR(VLOOKUP(B111,'Época Recurso'!B:N,13,FALSE)),"F",VLOOKUP(B111,'Época Recurso'!B:N,13,FALSE))</f>
        <v>12</v>
      </c>
    </row>
    <row r="112" spans="1:5" ht="12.75">
      <c r="A112">
        <v>104</v>
      </c>
      <c r="B112">
        <v>51158</v>
      </c>
      <c r="C112" t="s">
        <v>498</v>
      </c>
      <c r="D112" t="s">
        <v>268</v>
      </c>
      <c r="E112" t="str">
        <f>IF(ISERROR(VLOOKUP(B112,'Época Recurso'!B:N,13,FALSE)),"F",VLOOKUP(B112,'Época Recurso'!B:N,13,FALSE))</f>
        <v>F</v>
      </c>
    </row>
    <row r="114" ht="12.75">
      <c r="A114" t="s">
        <v>269</v>
      </c>
    </row>
    <row r="117" spans="1:2" ht="12.75">
      <c r="A117" t="s">
        <v>270</v>
      </c>
      <c r="B117" t="s">
        <v>271</v>
      </c>
    </row>
    <row r="118" ht="12.75">
      <c r="B118" t="s">
        <v>272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8"/>
  <sheetViews>
    <sheetView workbookViewId="0" topLeftCell="C94">
      <selection activeCell="E147" sqref="E147"/>
    </sheetView>
  </sheetViews>
  <sheetFormatPr defaultColWidth="9.00390625" defaultRowHeight="12.75"/>
  <cols>
    <col min="1" max="1" width="41.875" style="0" bestFit="1" customWidth="1"/>
    <col min="2" max="2" width="80.625" style="0" bestFit="1" customWidth="1"/>
    <col min="3" max="3" width="38.00390625" style="0" bestFit="1" customWidth="1"/>
    <col min="4" max="4" width="26.125" style="0" bestFit="1" customWidth="1"/>
    <col min="5" max="5" width="11.125" style="0" bestFit="1" customWidth="1"/>
    <col min="6" max="16384" width="11.00390625" style="0" customWidth="1"/>
  </cols>
  <sheetData>
    <row r="1" spans="1:4" ht="12.75">
      <c r="A1" t="s">
        <v>258</v>
      </c>
      <c r="D1" t="s">
        <v>273</v>
      </c>
    </row>
    <row r="2" ht="12.75">
      <c r="D2" t="s">
        <v>260</v>
      </c>
    </row>
    <row r="4" ht="12.75">
      <c r="A4" t="s">
        <v>274</v>
      </c>
    </row>
    <row r="6" ht="12.75">
      <c r="A6" t="s">
        <v>275</v>
      </c>
    </row>
    <row r="8" spans="1:5" ht="12.75">
      <c r="A8" t="s">
        <v>263</v>
      </c>
      <c r="B8" t="s">
        <v>276</v>
      </c>
      <c r="C8" t="s">
        <v>264</v>
      </c>
      <c r="D8" t="s">
        <v>265</v>
      </c>
      <c r="E8" t="s">
        <v>277</v>
      </c>
    </row>
    <row r="9" spans="1:5" ht="12.75">
      <c r="A9">
        <v>1</v>
      </c>
      <c r="B9">
        <v>48396</v>
      </c>
      <c r="C9" t="s">
        <v>783</v>
      </c>
      <c r="D9" t="s">
        <v>268</v>
      </c>
      <c r="E9" t="str">
        <f>IF(ISERROR(VLOOKUP(B9,'Época Recurso'!B:N,13,FALSE)),"F",VLOOKUP(B9,'Época Recurso'!B:N,13,FALSE))</f>
        <v>F</v>
      </c>
    </row>
    <row r="10" spans="1:5" ht="12.75">
      <c r="A10">
        <v>2</v>
      </c>
      <c r="B10">
        <v>49352</v>
      </c>
      <c r="C10" t="s">
        <v>278</v>
      </c>
      <c r="D10" t="s">
        <v>268</v>
      </c>
      <c r="E10" t="str">
        <f>IF(ISERROR(VLOOKUP(B10,'Época Recurso'!B:N,13,FALSE)),"F",VLOOKUP(B10,'Época Recurso'!B:N,13,FALSE))</f>
        <v>R</v>
      </c>
    </row>
    <row r="11" spans="1:5" ht="12.75">
      <c r="A11">
        <v>3</v>
      </c>
      <c r="B11">
        <v>47106</v>
      </c>
      <c r="C11" t="s">
        <v>279</v>
      </c>
      <c r="D11" t="s">
        <v>268</v>
      </c>
      <c r="E11">
        <f>IF(ISERROR(VLOOKUP(B11,'Época Recurso'!B:N,13,FALSE)),"F",VLOOKUP(B11,'Época Recurso'!B:N,13,FALSE))</f>
        <v>10</v>
      </c>
    </row>
    <row r="12" spans="1:5" ht="12.75">
      <c r="A12">
        <v>4</v>
      </c>
      <c r="B12">
        <v>49314</v>
      </c>
      <c r="C12" t="s">
        <v>280</v>
      </c>
      <c r="D12" t="s">
        <v>268</v>
      </c>
      <c r="E12" t="str">
        <f>IF(ISERROR(VLOOKUP(B12,'Época Recurso'!B:N,13,FALSE)),"F",VLOOKUP(B12,'Época Recurso'!B:N,13,FALSE))</f>
        <v>R</v>
      </c>
    </row>
    <row r="13" spans="1:5" ht="12.75">
      <c r="A13">
        <v>5</v>
      </c>
      <c r="B13">
        <v>49354</v>
      </c>
      <c r="C13" t="s">
        <v>281</v>
      </c>
      <c r="D13" t="s">
        <v>268</v>
      </c>
      <c r="E13" t="str">
        <f>IF(ISERROR(VLOOKUP(B13,'Época Recurso'!B:N,13,FALSE)),"F",VLOOKUP(B13,'Época Recurso'!B:N,13,FALSE))</f>
        <v>F</v>
      </c>
    </row>
    <row r="14" spans="1:5" ht="12.75">
      <c r="A14">
        <v>6</v>
      </c>
      <c r="B14">
        <v>35274</v>
      </c>
      <c r="C14" t="s">
        <v>282</v>
      </c>
      <c r="D14" t="s">
        <v>268</v>
      </c>
      <c r="E14" t="str">
        <f>IF(ISERROR(VLOOKUP(B14,'Época Recurso'!B:N,13,FALSE)),"F",VLOOKUP(B14,'Época Recurso'!B:N,13,FALSE))</f>
        <v>F</v>
      </c>
    </row>
    <row r="15" spans="1:5" ht="12.75">
      <c r="A15">
        <v>7</v>
      </c>
      <c r="B15">
        <v>49356</v>
      </c>
      <c r="C15" t="s">
        <v>283</v>
      </c>
      <c r="D15" t="s">
        <v>268</v>
      </c>
      <c r="E15" t="str">
        <f>IF(ISERROR(VLOOKUP(B15,'Época Recurso'!B:N,13,FALSE)),"F",VLOOKUP(B15,'Época Recurso'!B:N,13,FALSE))</f>
        <v>F</v>
      </c>
    </row>
    <row r="16" spans="1:5" ht="12.75">
      <c r="A16">
        <v>8</v>
      </c>
      <c r="B16">
        <v>49358</v>
      </c>
      <c r="C16" t="s">
        <v>284</v>
      </c>
      <c r="D16" t="s">
        <v>268</v>
      </c>
      <c r="E16" t="str">
        <f>IF(ISERROR(VLOOKUP(B16,'Época Recurso'!B:N,13,FALSE)),"F",VLOOKUP(B16,'Época Recurso'!B:N,13,FALSE))</f>
        <v>F</v>
      </c>
    </row>
    <row r="17" spans="1:5" ht="12.75">
      <c r="A17">
        <v>9</v>
      </c>
      <c r="B17">
        <v>47032</v>
      </c>
      <c r="C17" t="s">
        <v>796</v>
      </c>
      <c r="D17" t="s">
        <v>268</v>
      </c>
      <c r="E17" t="str">
        <f>IF(ISERROR(VLOOKUP(B17,'Época Recurso'!B:N,13,FALSE)),"F",VLOOKUP(B17,'Época Recurso'!B:N,13,FALSE))</f>
        <v>R</v>
      </c>
    </row>
    <row r="18" spans="1:5" ht="12.75">
      <c r="A18">
        <v>10</v>
      </c>
      <c r="B18">
        <v>46198</v>
      </c>
      <c r="C18" t="s">
        <v>285</v>
      </c>
      <c r="D18" t="s">
        <v>268</v>
      </c>
      <c r="E18" t="str">
        <f>IF(ISERROR(VLOOKUP(B18,'Época Recurso'!B:N,13,FALSE)),"F",VLOOKUP(B18,'Época Recurso'!B:N,13,FALSE))</f>
        <v>F</v>
      </c>
    </row>
    <row r="19" spans="1:5" ht="12.75">
      <c r="A19">
        <v>11</v>
      </c>
      <c r="B19">
        <v>41831</v>
      </c>
      <c r="C19" t="s">
        <v>764</v>
      </c>
      <c r="D19" t="s">
        <v>268</v>
      </c>
      <c r="E19" t="str">
        <f>IF(ISERROR(VLOOKUP(B19,'Época Recurso'!B:N,13,FALSE)),"F",VLOOKUP(B19,'Época Recurso'!B:N,13,FALSE))</f>
        <v>F</v>
      </c>
    </row>
    <row r="20" spans="1:5" ht="12.75">
      <c r="A20">
        <v>12</v>
      </c>
      <c r="B20">
        <v>40524</v>
      </c>
      <c r="C20" t="s">
        <v>766</v>
      </c>
      <c r="D20" t="s">
        <v>268</v>
      </c>
      <c r="E20" t="str">
        <f>IF(ISERROR(VLOOKUP(B20,'Época Recurso'!B:N,13,FALSE)),"F",VLOOKUP(B20,'Época Recurso'!B:N,13,FALSE))</f>
        <v>F</v>
      </c>
    </row>
    <row r="21" spans="1:5" ht="12.75">
      <c r="A21">
        <v>13</v>
      </c>
      <c r="B21">
        <v>47038</v>
      </c>
      <c r="C21" t="s">
        <v>286</v>
      </c>
      <c r="D21" t="s">
        <v>268</v>
      </c>
      <c r="E21">
        <f>IF(ISERROR(VLOOKUP(B21,'Época Recurso'!B:N,13,FALSE)),"F",VLOOKUP(B21,'Época Recurso'!B:N,13,FALSE))</f>
        <v>12</v>
      </c>
    </row>
    <row r="22" spans="1:5" ht="12.75">
      <c r="A22">
        <v>14</v>
      </c>
      <c r="B22">
        <v>49359</v>
      </c>
      <c r="C22" t="s">
        <v>287</v>
      </c>
      <c r="D22" t="s">
        <v>268</v>
      </c>
      <c r="E22" t="str">
        <f>IF(ISERROR(VLOOKUP(B22,'Época Recurso'!B:N,13,FALSE)),"F",VLOOKUP(B22,'Época Recurso'!B:N,13,FALSE))</f>
        <v>F</v>
      </c>
    </row>
    <row r="23" spans="1:5" ht="12.75">
      <c r="A23">
        <v>15</v>
      </c>
      <c r="B23">
        <v>48162</v>
      </c>
      <c r="C23" t="s">
        <v>288</v>
      </c>
      <c r="D23" t="s">
        <v>268</v>
      </c>
      <c r="E23" t="str">
        <f>IF(ISERROR(VLOOKUP(B23,'Época Recurso'!B:N,13,FALSE)),"F",VLOOKUP(B23,'Época Recurso'!B:N,13,FALSE))</f>
        <v>F</v>
      </c>
    </row>
    <row r="24" spans="1:5" ht="12.75">
      <c r="A24">
        <v>16</v>
      </c>
      <c r="B24">
        <v>49338</v>
      </c>
      <c r="C24" t="s">
        <v>289</v>
      </c>
      <c r="D24" t="s">
        <v>268</v>
      </c>
      <c r="E24">
        <f>IF(ISERROR(VLOOKUP(B24,'Época Recurso'!B:N,13,FALSE)),"F",VLOOKUP(B24,'Época Recurso'!B:N,13,FALSE))</f>
        <v>14</v>
      </c>
    </row>
    <row r="25" spans="1:5" ht="12.75">
      <c r="A25">
        <v>17</v>
      </c>
      <c r="B25">
        <v>49320</v>
      </c>
      <c r="C25" t="s">
        <v>657</v>
      </c>
      <c r="D25" t="s">
        <v>268</v>
      </c>
      <c r="E25">
        <f>IF(ISERROR(VLOOKUP(B25,'Época Recurso'!B:N,13,FALSE)),"F",VLOOKUP(B25,'Época Recurso'!B:N,13,FALSE))</f>
        <v>15</v>
      </c>
    </row>
    <row r="26" spans="1:5" ht="12.75">
      <c r="A26">
        <v>18</v>
      </c>
      <c r="B26">
        <v>48402</v>
      </c>
      <c r="C26" t="s">
        <v>658</v>
      </c>
      <c r="D26" t="s">
        <v>268</v>
      </c>
      <c r="E26" t="str">
        <f>IF(ISERROR(VLOOKUP(B26,'Época Recurso'!B:N,13,FALSE)),"F",VLOOKUP(B26,'Época Recurso'!B:N,13,FALSE))</f>
        <v>R</v>
      </c>
    </row>
    <row r="27" spans="1:5" ht="12.75">
      <c r="A27">
        <v>19</v>
      </c>
      <c r="B27">
        <v>49327</v>
      </c>
      <c r="C27" t="s">
        <v>661</v>
      </c>
      <c r="D27" t="s">
        <v>268</v>
      </c>
      <c r="E27" t="str">
        <f>IF(ISERROR(VLOOKUP(B27,'Época Recurso'!B:N,13,FALSE)),"F",VLOOKUP(B27,'Época Recurso'!B:N,13,FALSE))</f>
        <v>F</v>
      </c>
    </row>
    <row r="28" spans="1:5" ht="12.75">
      <c r="A28">
        <v>20</v>
      </c>
      <c r="B28">
        <v>44413</v>
      </c>
      <c r="C28" t="s">
        <v>662</v>
      </c>
      <c r="D28" t="s">
        <v>268</v>
      </c>
      <c r="E28" t="str">
        <f>IF(ISERROR(VLOOKUP(B28,'Época Recurso'!B:N,13,FALSE)),"F",VLOOKUP(B28,'Época Recurso'!B:N,13,FALSE))</f>
        <v>F</v>
      </c>
    </row>
    <row r="29" spans="1:5" ht="12.75">
      <c r="A29">
        <v>21</v>
      </c>
      <c r="B29">
        <v>49311</v>
      </c>
      <c r="C29" t="s">
        <v>290</v>
      </c>
      <c r="D29" t="s">
        <v>268</v>
      </c>
      <c r="E29">
        <f>IF(ISERROR(VLOOKUP(B29,'Época Recurso'!B:N,13,FALSE)),"F",VLOOKUP(B29,'Época Recurso'!B:N,13,FALSE))</f>
        <v>12</v>
      </c>
    </row>
    <row r="30" spans="1:5" ht="12.75">
      <c r="A30">
        <v>22</v>
      </c>
      <c r="B30">
        <v>49341</v>
      </c>
      <c r="C30" t="s">
        <v>291</v>
      </c>
      <c r="D30" t="s">
        <v>268</v>
      </c>
      <c r="E30" t="str">
        <f>IF(ISERROR(VLOOKUP(B30,'Época Recurso'!B:N,13,FALSE)),"F",VLOOKUP(B30,'Época Recurso'!B:N,13,FALSE))</f>
        <v>R</v>
      </c>
    </row>
    <row r="31" spans="1:5" ht="12.75">
      <c r="A31">
        <v>23</v>
      </c>
      <c r="B31">
        <v>48395</v>
      </c>
      <c r="C31" t="s">
        <v>824</v>
      </c>
      <c r="D31" t="s">
        <v>268</v>
      </c>
      <c r="E31" t="str">
        <f>IF(ISERROR(VLOOKUP(B31,'Época Recurso'!B:N,13,FALSE)),"F",VLOOKUP(B31,'Época Recurso'!B:N,13,FALSE))</f>
        <v>F</v>
      </c>
    </row>
    <row r="32" spans="1:5" ht="12.75">
      <c r="A32">
        <v>24</v>
      </c>
      <c r="B32">
        <v>49336</v>
      </c>
      <c r="C32" t="s">
        <v>292</v>
      </c>
      <c r="D32" t="s">
        <v>268</v>
      </c>
      <c r="E32">
        <f>IF(ISERROR(VLOOKUP(B32,'Época Recurso'!B:N,13,FALSE)),"F",VLOOKUP(B32,'Época Recurso'!B:N,13,FALSE))</f>
        <v>10</v>
      </c>
    </row>
    <row r="33" spans="1:5" ht="12.75">
      <c r="A33">
        <v>25</v>
      </c>
      <c r="B33">
        <v>47031</v>
      </c>
      <c r="C33" t="s">
        <v>293</v>
      </c>
      <c r="D33" t="s">
        <v>268</v>
      </c>
      <c r="E33" t="str">
        <f>IF(ISERROR(VLOOKUP(B33,'Época Recurso'!B:N,13,FALSE)),"F",VLOOKUP(B33,'Época Recurso'!B:N,13,FALSE))</f>
        <v>F</v>
      </c>
    </row>
    <row r="34" spans="1:5" ht="12.75">
      <c r="A34">
        <v>26</v>
      </c>
      <c r="B34">
        <v>47029</v>
      </c>
      <c r="C34" t="s">
        <v>294</v>
      </c>
      <c r="D34" t="s">
        <v>268</v>
      </c>
      <c r="E34" t="str">
        <f>IF(ISERROR(VLOOKUP(B34,'Época Recurso'!B:N,13,FALSE)),"F",VLOOKUP(B34,'Época Recurso'!B:N,13,FALSE))</f>
        <v>F</v>
      </c>
    </row>
    <row r="35" spans="1:5" ht="12.75">
      <c r="A35">
        <v>27</v>
      </c>
      <c r="B35">
        <v>49337</v>
      </c>
      <c r="C35" t="s">
        <v>295</v>
      </c>
      <c r="D35" t="s">
        <v>268</v>
      </c>
      <c r="E35">
        <f>IF(ISERROR(VLOOKUP(B35,'Época Recurso'!B:N,13,FALSE)),"F",VLOOKUP(B35,'Época Recurso'!B:N,13,FALSE))</f>
        <v>13</v>
      </c>
    </row>
    <row r="36" spans="1:5" ht="12.75">
      <c r="A36">
        <v>28</v>
      </c>
      <c r="B36">
        <v>49329</v>
      </c>
      <c r="C36" t="s">
        <v>713</v>
      </c>
      <c r="D36" t="s">
        <v>268</v>
      </c>
      <c r="E36" t="str">
        <f>IF(ISERROR(VLOOKUP(B36,'Época Recurso'!B:N,13,FALSE)),"F",VLOOKUP(B36,'Época Recurso'!B:N,13,FALSE))</f>
        <v>R</v>
      </c>
    </row>
    <row r="37" spans="1:5" ht="12.75">
      <c r="A37">
        <v>29</v>
      </c>
      <c r="B37">
        <v>49348</v>
      </c>
      <c r="C37" t="s">
        <v>714</v>
      </c>
      <c r="D37" t="s">
        <v>268</v>
      </c>
      <c r="E37" t="str">
        <f>IF(ISERROR(VLOOKUP(B37,'Época Recurso'!B:N,13,FALSE)),"F",VLOOKUP(B37,'Época Recurso'!B:N,13,FALSE))</f>
        <v>F</v>
      </c>
    </row>
    <row r="38" spans="1:5" ht="12.75">
      <c r="A38">
        <v>30</v>
      </c>
      <c r="B38">
        <v>50785</v>
      </c>
      <c r="C38" t="s">
        <v>715</v>
      </c>
      <c r="D38" t="s">
        <v>268</v>
      </c>
      <c r="E38" t="str">
        <f>IF(ISERROR(VLOOKUP(B38,'Época Recurso'!B:N,13,FALSE)),"F",VLOOKUP(B38,'Época Recurso'!B:N,13,FALSE))</f>
        <v>F</v>
      </c>
    </row>
    <row r="39" spans="1:5" ht="12.75">
      <c r="A39">
        <v>31</v>
      </c>
      <c r="B39">
        <v>43354</v>
      </c>
      <c r="C39" t="s">
        <v>716</v>
      </c>
      <c r="D39" t="s">
        <v>268</v>
      </c>
      <c r="E39" t="str">
        <f>IF(ISERROR(VLOOKUP(B39,'Época Recurso'!B:N,13,FALSE)),"F",VLOOKUP(B39,'Época Recurso'!B:N,13,FALSE))</f>
        <v>F</v>
      </c>
    </row>
    <row r="40" spans="1:5" ht="12.75">
      <c r="A40">
        <v>32</v>
      </c>
      <c r="B40">
        <v>49324</v>
      </c>
      <c r="C40" t="s">
        <v>296</v>
      </c>
      <c r="D40" t="s">
        <v>268</v>
      </c>
      <c r="E40" t="str">
        <f>IF(ISERROR(VLOOKUP(B40,'Época Recurso'!B:N,13,FALSE)),"F",VLOOKUP(B40,'Época Recurso'!B:N,13,FALSE))</f>
        <v>R</v>
      </c>
    </row>
    <row r="41" spans="1:5" ht="12.75">
      <c r="A41">
        <v>33</v>
      </c>
      <c r="B41">
        <v>47062</v>
      </c>
      <c r="C41" t="s">
        <v>297</v>
      </c>
      <c r="D41" t="s">
        <v>268</v>
      </c>
      <c r="E41" t="str">
        <f>IF(ISERROR(VLOOKUP(B41,'Época Recurso'!B:N,13,FALSE)),"F",VLOOKUP(B41,'Época Recurso'!B:N,13,FALSE))</f>
        <v>F</v>
      </c>
    </row>
    <row r="42" spans="1:5" ht="12.75">
      <c r="A42">
        <v>34</v>
      </c>
      <c r="B42">
        <v>39288</v>
      </c>
      <c r="C42" t="s">
        <v>720</v>
      </c>
      <c r="D42" t="s">
        <v>268</v>
      </c>
      <c r="E42" t="str">
        <f>IF(ISERROR(VLOOKUP(B42,'Época Recurso'!B:N,13,FALSE)),"F",VLOOKUP(B42,'Época Recurso'!B:N,13,FALSE))</f>
        <v>F</v>
      </c>
    </row>
    <row r="43" spans="1:5" ht="12.75">
      <c r="A43">
        <v>35</v>
      </c>
      <c r="B43">
        <v>51216</v>
      </c>
      <c r="C43" t="s">
        <v>721</v>
      </c>
      <c r="D43" t="s">
        <v>268</v>
      </c>
      <c r="E43" t="str">
        <f>IF(ISERROR(VLOOKUP(B43,'Época Recurso'!B:N,13,FALSE)),"F",VLOOKUP(B43,'Época Recurso'!B:N,13,FALSE))</f>
        <v>F</v>
      </c>
    </row>
    <row r="44" spans="1:5" ht="12.75">
      <c r="A44">
        <v>36</v>
      </c>
      <c r="B44">
        <v>51217</v>
      </c>
      <c r="C44" t="s">
        <v>298</v>
      </c>
      <c r="D44" t="s">
        <v>268</v>
      </c>
      <c r="E44" t="str">
        <f>IF(ISERROR(VLOOKUP(B44,'Época Recurso'!B:N,13,FALSE)),"F",VLOOKUP(B44,'Época Recurso'!B:N,13,FALSE))</f>
        <v>F</v>
      </c>
    </row>
    <row r="45" spans="1:5" ht="12.75">
      <c r="A45">
        <v>37</v>
      </c>
      <c r="B45">
        <v>49323</v>
      </c>
      <c r="C45" t="s">
        <v>299</v>
      </c>
      <c r="D45" t="s">
        <v>268</v>
      </c>
      <c r="E45" t="str">
        <f>IF(ISERROR(VLOOKUP(B45,'Época Recurso'!B:N,13,FALSE)),"F",VLOOKUP(B45,'Época Recurso'!B:N,13,FALSE))</f>
        <v>F</v>
      </c>
    </row>
    <row r="46" spans="1:5" ht="12.75">
      <c r="A46">
        <v>38</v>
      </c>
      <c r="B46">
        <v>49312</v>
      </c>
      <c r="C46" t="s">
        <v>808</v>
      </c>
      <c r="D46" t="s">
        <v>268</v>
      </c>
      <c r="E46" t="str">
        <f>IF(ISERROR(VLOOKUP(B46,'Época Recurso'!B:N,13,FALSE)),"F",VLOOKUP(B46,'Época Recurso'!B:N,13,FALSE))</f>
        <v>R</v>
      </c>
    </row>
    <row r="47" spans="1:5" ht="12.75">
      <c r="A47">
        <v>39</v>
      </c>
      <c r="B47">
        <v>49326</v>
      </c>
      <c r="C47" t="s">
        <v>810</v>
      </c>
      <c r="D47" t="s">
        <v>268</v>
      </c>
      <c r="E47" t="str">
        <f>IF(ISERROR(VLOOKUP(B47,'Época Recurso'!B:N,13,FALSE)),"F",VLOOKUP(B47,'Época Recurso'!B:N,13,FALSE))</f>
        <v>F</v>
      </c>
    </row>
    <row r="48" spans="1:5" ht="12.75">
      <c r="A48">
        <v>40</v>
      </c>
      <c r="B48">
        <v>48319</v>
      </c>
      <c r="C48" t="s">
        <v>811</v>
      </c>
      <c r="D48" t="s">
        <v>268</v>
      </c>
      <c r="E48" t="str">
        <f>IF(ISERROR(VLOOKUP(B48,'Época Recurso'!B:N,13,FALSE)),"F",VLOOKUP(B48,'Época Recurso'!B:N,13,FALSE))</f>
        <v>F</v>
      </c>
    </row>
    <row r="49" spans="1:5" ht="12.75">
      <c r="A49">
        <v>41</v>
      </c>
      <c r="B49">
        <v>26208</v>
      </c>
      <c r="C49" t="s">
        <v>812</v>
      </c>
      <c r="D49" t="s">
        <v>268</v>
      </c>
      <c r="E49" t="str">
        <f>IF(ISERROR(VLOOKUP(B49,'Época Recurso'!B:N,13,FALSE)),"F",VLOOKUP(B49,'Época Recurso'!B:N,13,FALSE))</f>
        <v>F</v>
      </c>
    </row>
    <row r="50" spans="1:5" ht="12.75">
      <c r="A50">
        <v>42</v>
      </c>
      <c r="B50">
        <v>49342</v>
      </c>
      <c r="C50" t="s">
        <v>300</v>
      </c>
      <c r="D50" t="s">
        <v>268</v>
      </c>
      <c r="E50" t="str">
        <f>IF(ISERROR(VLOOKUP(B50,'Época Recurso'!B:N,13,FALSE)),"F",VLOOKUP(B50,'Época Recurso'!B:N,13,FALSE))</f>
        <v>F</v>
      </c>
    </row>
    <row r="51" spans="1:5" ht="12.75">
      <c r="A51">
        <v>43</v>
      </c>
      <c r="B51">
        <v>49351</v>
      </c>
      <c r="C51" t="s">
        <v>301</v>
      </c>
      <c r="D51" t="s">
        <v>268</v>
      </c>
      <c r="E51" t="str">
        <f>IF(ISERROR(VLOOKUP(B51,'Época Recurso'!B:N,13,FALSE)),"F",VLOOKUP(B51,'Época Recurso'!B:N,13,FALSE))</f>
        <v>F</v>
      </c>
    </row>
    <row r="52" spans="1:5" ht="12.75">
      <c r="A52">
        <v>44</v>
      </c>
      <c r="B52">
        <v>49335</v>
      </c>
      <c r="C52" t="s">
        <v>302</v>
      </c>
      <c r="D52" t="s">
        <v>268</v>
      </c>
      <c r="E52" t="str">
        <f>IF(ISERROR(VLOOKUP(B52,'Época Recurso'!B:N,13,FALSE)),"F",VLOOKUP(B52,'Época Recurso'!B:N,13,FALSE))</f>
        <v>F</v>
      </c>
    </row>
    <row r="53" spans="1:5" ht="12.75">
      <c r="A53">
        <v>45</v>
      </c>
      <c r="B53">
        <v>49360</v>
      </c>
      <c r="C53" t="s">
        <v>303</v>
      </c>
      <c r="D53" t="s">
        <v>268</v>
      </c>
      <c r="E53" t="str">
        <f>IF(ISERROR(VLOOKUP(B53,'Época Recurso'!B:N,13,FALSE)),"F",VLOOKUP(B53,'Época Recurso'!B:N,13,FALSE))</f>
        <v>R</v>
      </c>
    </row>
    <row r="54" spans="1:5" ht="12.75">
      <c r="A54">
        <v>46</v>
      </c>
      <c r="B54">
        <v>49355</v>
      </c>
      <c r="C54" t="s">
        <v>304</v>
      </c>
      <c r="D54" t="s">
        <v>268</v>
      </c>
      <c r="E54">
        <f>IF(ISERROR(VLOOKUP(B54,'Época Recurso'!B:N,13,FALSE)),"F",VLOOKUP(B54,'Época Recurso'!B:N,13,FALSE))</f>
        <v>11</v>
      </c>
    </row>
    <row r="55" spans="1:5" ht="12.75">
      <c r="A55">
        <v>47</v>
      </c>
      <c r="B55">
        <v>49349</v>
      </c>
      <c r="C55" t="s">
        <v>305</v>
      </c>
      <c r="D55" t="s">
        <v>306</v>
      </c>
      <c r="E55" t="str">
        <f>IF(ISERROR(VLOOKUP(B55,'Época Recurso'!B:N,13,FALSE)),"F",VLOOKUP(B55,'Época Recurso'!B:N,13,FALSE))</f>
        <v>R</v>
      </c>
    </row>
    <row r="56" spans="1:5" ht="12.75">
      <c r="A56">
        <v>48</v>
      </c>
      <c r="B56">
        <v>17855</v>
      </c>
      <c r="C56" t="s">
        <v>307</v>
      </c>
      <c r="D56" t="s">
        <v>268</v>
      </c>
      <c r="E56" t="str">
        <f>IF(ISERROR(VLOOKUP(B56,'Época Recurso'!B:N,13,FALSE)),"F",VLOOKUP(B56,'Época Recurso'!B:N,13,FALSE))</f>
        <v>F</v>
      </c>
    </row>
    <row r="57" spans="1:5" ht="12.75">
      <c r="A57">
        <v>49</v>
      </c>
      <c r="B57">
        <v>38248</v>
      </c>
      <c r="C57" t="s">
        <v>308</v>
      </c>
      <c r="D57" t="s">
        <v>268</v>
      </c>
      <c r="E57" t="str">
        <f>IF(ISERROR(VLOOKUP(B57,'Época Recurso'!B:N,13,FALSE)),"F",VLOOKUP(B57,'Época Recurso'!B:N,13,FALSE))</f>
        <v>F</v>
      </c>
    </row>
    <row r="58" spans="1:5" ht="12.75">
      <c r="A58">
        <v>50</v>
      </c>
      <c r="B58">
        <v>50500</v>
      </c>
      <c r="C58" t="s">
        <v>309</v>
      </c>
      <c r="D58" t="s">
        <v>267</v>
      </c>
      <c r="E58" t="str">
        <f>IF(ISERROR(VLOOKUP(B58,'Época Recurso'!B:N,13,FALSE)),"F",VLOOKUP(B58,'Época Recurso'!B:N,13,FALSE))</f>
        <v>F</v>
      </c>
    </row>
    <row r="59" spans="1:5" ht="12.75">
      <c r="A59">
        <v>51</v>
      </c>
      <c r="B59">
        <v>49346</v>
      </c>
      <c r="C59" t="s">
        <v>310</v>
      </c>
      <c r="D59" t="s">
        <v>268</v>
      </c>
      <c r="E59" t="str">
        <f>IF(ISERROR(VLOOKUP(B59,'Época Recurso'!B:N,13,FALSE)),"F",VLOOKUP(B59,'Época Recurso'!B:N,13,FALSE))</f>
        <v>R</v>
      </c>
    </row>
    <row r="60" spans="1:5" ht="12.75">
      <c r="A60">
        <v>52</v>
      </c>
      <c r="B60">
        <v>47114</v>
      </c>
      <c r="C60" t="s">
        <v>311</v>
      </c>
      <c r="D60" t="s">
        <v>268</v>
      </c>
      <c r="E60" t="str">
        <f>IF(ISERROR(VLOOKUP(B60,'Época Recurso'!B:N,13,FALSE)),"F",VLOOKUP(B60,'Época Recurso'!B:N,13,FALSE))</f>
        <v>F</v>
      </c>
    </row>
    <row r="61" spans="1:5" ht="12.75">
      <c r="A61">
        <v>53</v>
      </c>
      <c r="B61">
        <v>43133</v>
      </c>
      <c r="C61" t="s">
        <v>312</v>
      </c>
      <c r="D61" t="s">
        <v>268</v>
      </c>
      <c r="E61" t="str">
        <f>IF(ISERROR(VLOOKUP(B61,'Época Recurso'!B:N,13,FALSE)),"F",VLOOKUP(B61,'Época Recurso'!B:N,13,FALSE))</f>
        <v>F</v>
      </c>
    </row>
    <row r="62" spans="1:5" ht="12.75">
      <c r="A62">
        <v>54</v>
      </c>
      <c r="B62">
        <v>49316</v>
      </c>
      <c r="C62" t="s">
        <v>711</v>
      </c>
      <c r="D62" t="s">
        <v>268</v>
      </c>
      <c r="E62" t="str">
        <f>IF(ISERROR(VLOOKUP(B62,'Época Recurso'!B:N,13,FALSE)),"F",VLOOKUP(B62,'Época Recurso'!B:N,13,FALSE))</f>
        <v>F</v>
      </c>
    </row>
    <row r="63" spans="1:5" ht="12.75">
      <c r="A63">
        <v>55</v>
      </c>
      <c r="B63">
        <v>49322</v>
      </c>
      <c r="C63" t="s">
        <v>313</v>
      </c>
      <c r="D63" t="s">
        <v>268</v>
      </c>
      <c r="E63" t="str">
        <f>IF(ISERROR(VLOOKUP(B63,'Época Recurso'!B:N,13,FALSE)),"F",VLOOKUP(B63,'Época Recurso'!B:N,13,FALSE))</f>
        <v>R</v>
      </c>
    </row>
    <row r="64" spans="1:5" ht="12.75">
      <c r="A64">
        <v>56</v>
      </c>
      <c r="B64">
        <v>49308</v>
      </c>
      <c r="C64" t="s">
        <v>314</v>
      </c>
      <c r="D64" t="s">
        <v>268</v>
      </c>
      <c r="E64">
        <f>IF(ISERROR(VLOOKUP(B64,'Época Recurso'!B:N,13,FALSE)),"F",VLOOKUP(B64,'Época Recurso'!B:N,13,FALSE))</f>
        <v>11</v>
      </c>
    </row>
    <row r="65" spans="1:5" ht="12.75">
      <c r="A65">
        <v>57</v>
      </c>
      <c r="B65">
        <v>49325</v>
      </c>
      <c r="C65" t="s">
        <v>598</v>
      </c>
      <c r="D65" t="s">
        <v>268</v>
      </c>
      <c r="E65" t="str">
        <f>IF(ISERROR(VLOOKUP(B65,'Época Recurso'!B:N,13,FALSE)),"F",VLOOKUP(B65,'Época Recurso'!B:N,13,FALSE))</f>
        <v>F</v>
      </c>
    </row>
    <row r="66" spans="1:5" ht="12.75">
      <c r="A66">
        <v>58</v>
      </c>
      <c r="B66">
        <v>38576</v>
      </c>
      <c r="C66" t="s">
        <v>315</v>
      </c>
      <c r="D66" t="s">
        <v>268</v>
      </c>
      <c r="E66" t="str">
        <f>IF(ISERROR(VLOOKUP(B66,'Época Recurso'!B:N,13,FALSE)),"F",VLOOKUP(B66,'Época Recurso'!B:N,13,FALSE))</f>
        <v>F</v>
      </c>
    </row>
    <row r="67" spans="1:5" ht="12.75">
      <c r="A67">
        <v>59</v>
      </c>
      <c r="B67">
        <v>47394</v>
      </c>
      <c r="C67" t="s">
        <v>600</v>
      </c>
      <c r="D67" t="s">
        <v>268</v>
      </c>
      <c r="E67" t="str">
        <f>IF(ISERROR(VLOOKUP(B67,'Época Recurso'!B:N,13,FALSE)),"F",VLOOKUP(B67,'Época Recurso'!B:N,13,FALSE))</f>
        <v>R</v>
      </c>
    </row>
    <row r="68" spans="1:5" ht="12.75">
      <c r="A68">
        <v>60</v>
      </c>
      <c r="B68">
        <v>49310</v>
      </c>
      <c r="C68" t="s">
        <v>316</v>
      </c>
      <c r="D68" t="s">
        <v>268</v>
      </c>
      <c r="E68" t="str">
        <f>IF(ISERROR(VLOOKUP(B68,'Época Recurso'!B:N,13,FALSE)),"F",VLOOKUP(B68,'Época Recurso'!B:N,13,FALSE))</f>
        <v>R</v>
      </c>
    </row>
    <row r="69" spans="1:5" ht="12.75">
      <c r="A69">
        <v>61</v>
      </c>
      <c r="B69">
        <v>49421</v>
      </c>
      <c r="C69" t="s">
        <v>194</v>
      </c>
      <c r="D69" t="s">
        <v>268</v>
      </c>
      <c r="E69" t="str">
        <f>IF(ISERROR(VLOOKUP(B69,'Época Recurso'!B:N,13,FALSE)),"F",VLOOKUP(B69,'Época Recurso'!B:N,13,FALSE))</f>
        <v>F</v>
      </c>
    </row>
    <row r="70" spans="1:5" ht="12.75">
      <c r="A70">
        <v>62</v>
      </c>
      <c r="B70">
        <v>7820</v>
      </c>
      <c r="C70" t="s">
        <v>195</v>
      </c>
      <c r="D70" t="s">
        <v>268</v>
      </c>
      <c r="E70" t="str">
        <f>IF(ISERROR(VLOOKUP(B70,'Época Recurso'!B:N,13,FALSE)),"F",VLOOKUP(B70,'Época Recurso'!B:N,13,FALSE))</f>
        <v>F</v>
      </c>
    </row>
    <row r="71" spans="1:5" ht="12.75">
      <c r="A71">
        <v>63</v>
      </c>
      <c r="B71">
        <v>49420</v>
      </c>
      <c r="C71" t="s">
        <v>196</v>
      </c>
      <c r="D71" t="s">
        <v>268</v>
      </c>
      <c r="E71" t="str">
        <f>IF(ISERROR(VLOOKUP(B71,'Época Recurso'!B:N,13,FALSE)),"F",VLOOKUP(B71,'Época Recurso'!B:N,13,FALSE))</f>
        <v>F</v>
      </c>
    </row>
    <row r="72" spans="1:5" ht="12.75">
      <c r="A72">
        <v>64</v>
      </c>
      <c r="B72">
        <v>43208</v>
      </c>
      <c r="C72" t="s">
        <v>197</v>
      </c>
      <c r="D72" t="s">
        <v>268</v>
      </c>
      <c r="E72" t="str">
        <f>IF(ISERROR(VLOOKUP(B72,'Época Recurso'!B:N,13,FALSE)),"F",VLOOKUP(B72,'Época Recurso'!B:N,13,FALSE))</f>
        <v>F</v>
      </c>
    </row>
    <row r="73" spans="1:5" ht="12.75">
      <c r="A73">
        <v>65</v>
      </c>
      <c r="B73">
        <v>47024</v>
      </c>
      <c r="C73" t="s">
        <v>198</v>
      </c>
      <c r="D73" t="s">
        <v>268</v>
      </c>
      <c r="E73" t="str">
        <f>IF(ISERROR(VLOOKUP(B73,'Época Recurso'!B:N,13,FALSE)),"F",VLOOKUP(B73,'Época Recurso'!B:N,13,FALSE))</f>
        <v>F</v>
      </c>
    </row>
    <row r="74" spans="1:5" ht="12.75">
      <c r="A74">
        <v>66</v>
      </c>
      <c r="B74">
        <v>49383</v>
      </c>
      <c r="C74" t="s">
        <v>199</v>
      </c>
      <c r="D74" t="s">
        <v>268</v>
      </c>
      <c r="E74">
        <f>IF(ISERROR(VLOOKUP(B74,'Época Recurso'!B:N,13,FALSE)),"F",VLOOKUP(B74,'Época Recurso'!B:N,13,FALSE))</f>
        <v>14</v>
      </c>
    </row>
    <row r="75" spans="1:5" ht="12.75">
      <c r="A75">
        <v>67</v>
      </c>
      <c r="B75">
        <v>49379</v>
      </c>
      <c r="C75" t="s">
        <v>731</v>
      </c>
      <c r="D75" t="s">
        <v>268</v>
      </c>
      <c r="E75" t="str">
        <f>IF(ISERROR(VLOOKUP(B75,'Época Recurso'!B:N,13,FALSE)),"F",VLOOKUP(B75,'Época Recurso'!B:N,13,FALSE))</f>
        <v>F</v>
      </c>
    </row>
    <row r="76" spans="1:5" ht="12.75">
      <c r="A76">
        <v>68</v>
      </c>
      <c r="B76">
        <v>42163</v>
      </c>
      <c r="C76" t="s">
        <v>732</v>
      </c>
      <c r="D76" t="s">
        <v>268</v>
      </c>
      <c r="E76" t="str">
        <f>IF(ISERROR(VLOOKUP(B76,'Época Recurso'!B:N,13,FALSE)),"F",VLOOKUP(B76,'Época Recurso'!B:N,13,FALSE))</f>
        <v>F</v>
      </c>
    </row>
    <row r="77" spans="1:5" ht="12.75">
      <c r="A77">
        <v>69</v>
      </c>
      <c r="B77">
        <v>49378</v>
      </c>
      <c r="C77" t="s">
        <v>733</v>
      </c>
      <c r="D77" t="s">
        <v>268</v>
      </c>
      <c r="E77" t="str">
        <f>IF(ISERROR(VLOOKUP(B77,'Época Recurso'!B:N,13,FALSE)),"F",VLOOKUP(B77,'Época Recurso'!B:N,13,FALSE))</f>
        <v>F</v>
      </c>
    </row>
    <row r="78" spans="1:5" ht="12.75">
      <c r="A78">
        <v>70</v>
      </c>
      <c r="B78">
        <v>49361</v>
      </c>
      <c r="C78" t="s">
        <v>735</v>
      </c>
      <c r="D78" t="s">
        <v>268</v>
      </c>
      <c r="E78">
        <f>IF(ISERROR(VLOOKUP(B78,'Época Recurso'!B:N,13,FALSE)),"F",VLOOKUP(B78,'Época Recurso'!B:N,13,FALSE))</f>
        <v>13</v>
      </c>
    </row>
    <row r="79" spans="1:5" ht="12.75">
      <c r="A79">
        <v>71</v>
      </c>
      <c r="B79">
        <v>38223</v>
      </c>
      <c r="C79" t="s">
        <v>736</v>
      </c>
      <c r="D79" t="s">
        <v>306</v>
      </c>
      <c r="E79" t="str">
        <f>IF(ISERROR(VLOOKUP(B79,'Época Recurso'!B:N,13,FALSE)),"F",VLOOKUP(B79,'Época Recurso'!B:N,13,FALSE))</f>
        <v>F</v>
      </c>
    </row>
    <row r="80" spans="1:5" ht="12.75">
      <c r="A80">
        <v>72</v>
      </c>
      <c r="B80">
        <v>40610</v>
      </c>
      <c r="C80" t="s">
        <v>737</v>
      </c>
      <c r="D80" t="s">
        <v>267</v>
      </c>
      <c r="E80" t="str">
        <f>IF(ISERROR(VLOOKUP(B80,'Época Recurso'!B:N,13,FALSE)),"F",VLOOKUP(B80,'Época Recurso'!B:N,13,FALSE))</f>
        <v>F</v>
      </c>
    </row>
    <row r="81" spans="1:5" ht="12.75">
      <c r="A81">
        <v>73</v>
      </c>
      <c r="B81">
        <v>49374</v>
      </c>
      <c r="C81" t="s">
        <v>738</v>
      </c>
      <c r="D81" t="s">
        <v>268</v>
      </c>
      <c r="E81" t="str">
        <f>IF(ISERROR(VLOOKUP(B81,'Época Recurso'!B:N,13,FALSE)),"F",VLOOKUP(B81,'Época Recurso'!B:N,13,FALSE))</f>
        <v>F</v>
      </c>
    </row>
    <row r="82" spans="1:5" ht="12.75">
      <c r="A82">
        <v>74</v>
      </c>
      <c r="B82">
        <v>29631</v>
      </c>
      <c r="C82" t="s">
        <v>774</v>
      </c>
      <c r="D82" t="s">
        <v>268</v>
      </c>
      <c r="E82" t="str">
        <f>IF(ISERROR(VLOOKUP(B82,'Época Recurso'!B:N,13,FALSE)),"F",VLOOKUP(B82,'Época Recurso'!B:N,13,FALSE))</f>
        <v>F</v>
      </c>
    </row>
    <row r="83" spans="1:5" ht="12.75">
      <c r="A83">
        <v>75</v>
      </c>
      <c r="B83">
        <v>35365</v>
      </c>
      <c r="C83" t="s">
        <v>200</v>
      </c>
      <c r="D83" t="s">
        <v>268</v>
      </c>
      <c r="E83" t="str">
        <f>IF(ISERROR(VLOOKUP(B83,'Época Recurso'!B:N,13,FALSE)),"F",VLOOKUP(B83,'Época Recurso'!B:N,13,FALSE))</f>
        <v>R</v>
      </c>
    </row>
    <row r="84" spans="1:5" ht="12.75">
      <c r="A84">
        <v>76</v>
      </c>
      <c r="B84">
        <v>43517</v>
      </c>
      <c r="C84" t="s">
        <v>201</v>
      </c>
      <c r="D84" t="s">
        <v>268</v>
      </c>
      <c r="E84" t="str">
        <f>IF(ISERROR(VLOOKUP(B84,'Época Recurso'!B:N,13,FALSE)),"F",VLOOKUP(B84,'Época Recurso'!B:N,13,FALSE))</f>
        <v>F</v>
      </c>
    </row>
    <row r="85" spans="1:5" ht="12.75">
      <c r="A85">
        <v>77</v>
      </c>
      <c r="B85">
        <v>44699</v>
      </c>
      <c r="C85" t="s">
        <v>779</v>
      </c>
      <c r="D85" t="s">
        <v>268</v>
      </c>
      <c r="E85" t="str">
        <f>IF(ISERROR(VLOOKUP(B85,'Época Recurso'!B:N,13,FALSE)),"F",VLOOKUP(B85,'Época Recurso'!B:N,13,FALSE))</f>
        <v>F</v>
      </c>
    </row>
    <row r="86" spans="1:5" ht="12.75">
      <c r="A86">
        <v>78</v>
      </c>
      <c r="B86">
        <v>29011</v>
      </c>
      <c r="C86" t="s">
        <v>746</v>
      </c>
      <c r="D86" t="s">
        <v>268</v>
      </c>
      <c r="E86" t="str">
        <f>IF(ISERROR(VLOOKUP(B86,'Época Recurso'!B:N,13,FALSE)),"F",VLOOKUP(B86,'Época Recurso'!B:N,13,FALSE))</f>
        <v>F</v>
      </c>
    </row>
    <row r="87" spans="1:5" ht="12.75">
      <c r="A87">
        <v>79</v>
      </c>
      <c r="B87">
        <v>47125</v>
      </c>
      <c r="C87" t="s">
        <v>202</v>
      </c>
      <c r="D87" t="s">
        <v>268</v>
      </c>
      <c r="E87" t="str">
        <f>IF(ISERROR(VLOOKUP(B87,'Época Recurso'!B:N,13,FALSE)),"F",VLOOKUP(B87,'Época Recurso'!B:N,13,FALSE))</f>
        <v>R</v>
      </c>
    </row>
    <row r="88" spans="1:5" ht="12.75">
      <c r="A88">
        <v>80</v>
      </c>
      <c r="B88">
        <v>43169</v>
      </c>
      <c r="C88" t="s">
        <v>203</v>
      </c>
      <c r="D88" t="s">
        <v>268</v>
      </c>
      <c r="E88" t="str">
        <f>IF(ISERROR(VLOOKUP(B88,'Época Recurso'!B:N,13,FALSE)),"F",VLOOKUP(B88,'Época Recurso'!B:N,13,FALSE))</f>
        <v>F</v>
      </c>
    </row>
    <row r="89" spans="1:5" ht="12.75">
      <c r="A89">
        <v>81</v>
      </c>
      <c r="B89">
        <v>36864</v>
      </c>
      <c r="C89" t="s">
        <v>204</v>
      </c>
      <c r="D89" t="s">
        <v>267</v>
      </c>
      <c r="E89" t="str">
        <f>IF(ISERROR(VLOOKUP(B89,'Época Recurso'!B:N,13,FALSE)),"F",VLOOKUP(B89,'Época Recurso'!B:N,13,FALSE))</f>
        <v>F</v>
      </c>
    </row>
    <row r="90" spans="1:5" ht="12.75">
      <c r="A90">
        <v>82</v>
      </c>
      <c r="B90">
        <v>49388</v>
      </c>
      <c r="C90" t="s">
        <v>205</v>
      </c>
      <c r="D90" t="s">
        <v>268</v>
      </c>
      <c r="E90" t="str">
        <f>IF(ISERROR(VLOOKUP(B90,'Época Recurso'!B:N,13,FALSE)),"F",VLOOKUP(B90,'Época Recurso'!B:N,13,FALSE))</f>
        <v>R</v>
      </c>
    </row>
    <row r="91" spans="1:5" ht="12.75">
      <c r="A91">
        <v>83</v>
      </c>
      <c r="B91">
        <v>49396</v>
      </c>
      <c r="C91" t="s">
        <v>206</v>
      </c>
      <c r="D91" t="s">
        <v>268</v>
      </c>
      <c r="E91" t="str">
        <f>IF(ISERROR(VLOOKUP(B91,'Época Recurso'!B:N,13,FALSE)),"F",VLOOKUP(B91,'Época Recurso'!B:N,13,FALSE))</f>
        <v>F</v>
      </c>
    </row>
    <row r="92" spans="1:5" ht="12.75">
      <c r="A92">
        <v>84</v>
      </c>
      <c r="B92">
        <v>49394</v>
      </c>
      <c r="C92" t="s">
        <v>207</v>
      </c>
      <c r="D92" t="s">
        <v>268</v>
      </c>
      <c r="E92" t="str">
        <f>IF(ISERROR(VLOOKUP(B92,'Época Recurso'!B:N,13,FALSE)),"F",VLOOKUP(B92,'Época Recurso'!B:N,13,FALSE))</f>
        <v>F</v>
      </c>
    </row>
    <row r="93" spans="1:5" ht="12.75">
      <c r="A93">
        <v>85</v>
      </c>
      <c r="B93">
        <v>49393</v>
      </c>
      <c r="C93" t="s">
        <v>208</v>
      </c>
      <c r="D93" t="s">
        <v>268</v>
      </c>
      <c r="E93" t="str">
        <f>IF(ISERROR(VLOOKUP(B93,'Época Recurso'!B:N,13,FALSE)),"F",VLOOKUP(B93,'Época Recurso'!B:N,13,FALSE))</f>
        <v>R</v>
      </c>
    </row>
    <row r="94" spans="1:5" ht="12.75">
      <c r="A94">
        <v>86</v>
      </c>
      <c r="B94">
        <v>49391</v>
      </c>
      <c r="C94" t="s">
        <v>209</v>
      </c>
      <c r="D94" t="s">
        <v>268</v>
      </c>
      <c r="E94" t="str">
        <f>IF(ISERROR(VLOOKUP(B94,'Época Recurso'!B:N,13,FALSE)),"F",VLOOKUP(B94,'Época Recurso'!B:N,13,FALSE))</f>
        <v>F</v>
      </c>
    </row>
    <row r="95" spans="1:5" ht="12.75">
      <c r="A95">
        <v>87</v>
      </c>
      <c r="B95">
        <v>50497</v>
      </c>
      <c r="C95" t="s">
        <v>210</v>
      </c>
      <c r="D95" t="s">
        <v>267</v>
      </c>
      <c r="E95" t="str">
        <f>IF(ISERROR(VLOOKUP(B95,'Época Recurso'!B:N,13,FALSE)),"F",VLOOKUP(B95,'Época Recurso'!B:N,13,FALSE))</f>
        <v>F</v>
      </c>
    </row>
    <row r="96" spans="1:5" ht="12.75">
      <c r="A96">
        <v>88</v>
      </c>
      <c r="B96">
        <v>43162</v>
      </c>
      <c r="C96" t="s">
        <v>759</v>
      </c>
      <c r="D96" t="s">
        <v>268</v>
      </c>
      <c r="E96" t="str">
        <f>IF(ISERROR(VLOOKUP(B96,'Época Recurso'!B:N,13,FALSE)),"F",VLOOKUP(B96,'Época Recurso'!B:N,13,FALSE))</f>
        <v>F</v>
      </c>
    </row>
    <row r="97" spans="1:5" ht="12.75">
      <c r="A97">
        <v>89</v>
      </c>
      <c r="B97">
        <v>49405</v>
      </c>
      <c r="C97" t="s">
        <v>760</v>
      </c>
      <c r="D97" t="s">
        <v>268</v>
      </c>
      <c r="E97" t="str">
        <f>IF(ISERROR(VLOOKUP(B97,'Época Recurso'!B:N,13,FALSE)),"F",VLOOKUP(B97,'Época Recurso'!B:N,13,FALSE))</f>
        <v>R</v>
      </c>
    </row>
    <row r="98" spans="1:5" ht="12.75">
      <c r="A98">
        <v>90</v>
      </c>
      <c r="B98">
        <v>26697</v>
      </c>
      <c r="C98" t="s">
        <v>211</v>
      </c>
      <c r="D98" t="s">
        <v>267</v>
      </c>
      <c r="E98" t="str">
        <f>IF(ISERROR(VLOOKUP(B98,'Época Recurso'!B:N,13,FALSE)),"F",VLOOKUP(B98,'Época Recurso'!B:N,13,FALSE))</f>
        <v>F</v>
      </c>
    </row>
    <row r="99" spans="1:5" ht="12.75">
      <c r="A99">
        <v>91</v>
      </c>
      <c r="B99">
        <v>47426</v>
      </c>
      <c r="C99" t="s">
        <v>645</v>
      </c>
      <c r="D99" t="s">
        <v>268</v>
      </c>
      <c r="E99" t="str">
        <f>IF(ISERROR(VLOOKUP(B99,'Época Recurso'!B:N,13,FALSE)),"F",VLOOKUP(B99,'Época Recurso'!B:N,13,FALSE))</f>
        <v>R</v>
      </c>
    </row>
    <row r="100" spans="1:5" ht="12.75">
      <c r="A100">
        <v>92</v>
      </c>
      <c r="B100">
        <v>40633</v>
      </c>
      <c r="C100" t="s">
        <v>647</v>
      </c>
      <c r="D100" t="s">
        <v>268</v>
      </c>
      <c r="E100" t="str">
        <f>IF(ISERROR(VLOOKUP(B100,'Época Recurso'!B:N,13,FALSE)),"F",VLOOKUP(B100,'Época Recurso'!B:N,13,FALSE))</f>
        <v>R</v>
      </c>
    </row>
    <row r="101" spans="1:5" ht="12.75">
      <c r="A101">
        <v>93</v>
      </c>
      <c r="B101">
        <v>49412</v>
      </c>
      <c r="C101" t="s">
        <v>648</v>
      </c>
      <c r="D101" t="s">
        <v>268</v>
      </c>
      <c r="E101">
        <f>IF(ISERROR(VLOOKUP(B101,'Época Recurso'!B:N,13,FALSE)),"F",VLOOKUP(B101,'Época Recurso'!B:N,13,FALSE))</f>
        <v>11</v>
      </c>
    </row>
    <row r="102" spans="1:5" ht="12.75">
      <c r="A102">
        <v>94</v>
      </c>
      <c r="B102">
        <v>49373</v>
      </c>
      <c r="C102" t="s">
        <v>649</v>
      </c>
      <c r="D102" t="s">
        <v>268</v>
      </c>
      <c r="E102" t="str">
        <f>IF(ISERROR(VLOOKUP(B102,'Época Recurso'!B:N,13,FALSE)),"F",VLOOKUP(B102,'Época Recurso'!B:N,13,FALSE))</f>
        <v>R</v>
      </c>
    </row>
    <row r="103" spans="1:5" ht="12.75">
      <c r="A103">
        <v>95</v>
      </c>
      <c r="B103">
        <v>48163</v>
      </c>
      <c r="C103" t="s">
        <v>652</v>
      </c>
      <c r="D103" t="s">
        <v>268</v>
      </c>
      <c r="E103" t="str">
        <f>IF(ISERROR(VLOOKUP(B103,'Época Recurso'!B:N,13,FALSE)),"F",VLOOKUP(B103,'Época Recurso'!B:N,13,FALSE))</f>
        <v>F</v>
      </c>
    </row>
    <row r="104" spans="1:5" ht="12.75">
      <c r="A104">
        <v>96</v>
      </c>
      <c r="B104">
        <v>49362</v>
      </c>
      <c r="C104" t="s">
        <v>538</v>
      </c>
      <c r="D104" t="s">
        <v>268</v>
      </c>
      <c r="E104" t="str">
        <f>IF(ISERROR(VLOOKUP(B104,'Época Recurso'!B:N,13,FALSE)),"F",VLOOKUP(B104,'Época Recurso'!B:N,13,FALSE))</f>
        <v>F</v>
      </c>
    </row>
    <row r="105" spans="1:5" ht="12.75">
      <c r="A105">
        <v>97</v>
      </c>
      <c r="B105">
        <v>43495</v>
      </c>
      <c r="C105" t="s">
        <v>540</v>
      </c>
      <c r="D105" t="s">
        <v>268</v>
      </c>
      <c r="E105" t="str">
        <f>IF(ISERROR(VLOOKUP(B105,'Época Recurso'!B:N,13,FALSE)),"F",VLOOKUP(B105,'Época Recurso'!B:N,13,FALSE))</f>
        <v>F</v>
      </c>
    </row>
    <row r="106" spans="1:5" ht="12.75">
      <c r="A106">
        <v>98</v>
      </c>
      <c r="B106">
        <v>43507</v>
      </c>
      <c r="C106" t="s">
        <v>212</v>
      </c>
      <c r="D106" t="s">
        <v>268</v>
      </c>
      <c r="E106" t="str">
        <f>IF(ISERROR(VLOOKUP(B106,'Época Recurso'!B:N,13,FALSE)),"F",VLOOKUP(B106,'Época Recurso'!B:N,13,FALSE))</f>
        <v>R</v>
      </c>
    </row>
    <row r="107" spans="1:5" ht="12.75">
      <c r="A107">
        <v>99</v>
      </c>
      <c r="B107">
        <v>39407</v>
      </c>
      <c r="C107" t="s">
        <v>542</v>
      </c>
      <c r="D107" t="s">
        <v>268</v>
      </c>
      <c r="E107" t="str">
        <f>IF(ISERROR(VLOOKUP(B107,'Época Recurso'!B:N,13,FALSE)),"F",VLOOKUP(B107,'Época Recurso'!B:N,13,FALSE))</f>
        <v>F</v>
      </c>
    </row>
    <row r="108" spans="1:5" ht="12.75">
      <c r="A108">
        <v>100</v>
      </c>
      <c r="B108">
        <v>49419</v>
      </c>
      <c r="C108" t="s">
        <v>213</v>
      </c>
      <c r="D108" t="s">
        <v>267</v>
      </c>
      <c r="E108" t="str">
        <f>IF(ISERROR(VLOOKUP(B108,'Época Recurso'!B:N,13,FALSE)),"F",VLOOKUP(B108,'Época Recurso'!B:N,13,FALSE))</f>
        <v>F</v>
      </c>
    </row>
    <row r="109" spans="1:5" ht="12.75">
      <c r="A109">
        <v>101</v>
      </c>
      <c r="B109">
        <v>49416</v>
      </c>
      <c r="C109" t="s">
        <v>544</v>
      </c>
      <c r="D109" t="s">
        <v>268</v>
      </c>
      <c r="E109" t="str">
        <f>IF(ISERROR(VLOOKUP(B109,'Época Recurso'!B:N,13,FALSE)),"F",VLOOKUP(B109,'Época Recurso'!B:N,13,FALSE))</f>
        <v>R</v>
      </c>
    </row>
    <row r="110" spans="1:5" ht="12.75">
      <c r="A110">
        <v>102</v>
      </c>
      <c r="B110">
        <v>41834</v>
      </c>
      <c r="C110" t="s">
        <v>214</v>
      </c>
      <c r="D110" t="s">
        <v>267</v>
      </c>
      <c r="E110" t="str">
        <f>IF(ISERROR(VLOOKUP(B110,'Época Recurso'!B:N,13,FALSE)),"F",VLOOKUP(B110,'Época Recurso'!B:N,13,FALSE))</f>
        <v>F</v>
      </c>
    </row>
    <row r="111" spans="1:5" ht="12.75">
      <c r="A111">
        <v>103</v>
      </c>
      <c r="B111">
        <v>49417</v>
      </c>
      <c r="C111" t="s">
        <v>546</v>
      </c>
      <c r="D111" t="s">
        <v>268</v>
      </c>
      <c r="E111" t="str">
        <f>IF(ISERROR(VLOOKUP(B111,'Época Recurso'!B:N,13,FALSE)),"F",VLOOKUP(B111,'Época Recurso'!B:N,13,FALSE))</f>
        <v>R</v>
      </c>
    </row>
    <row r="112" spans="1:5" ht="12.75">
      <c r="A112">
        <v>104</v>
      </c>
      <c r="B112">
        <v>49386</v>
      </c>
      <c r="C112" t="s">
        <v>547</v>
      </c>
      <c r="D112" t="s">
        <v>268</v>
      </c>
      <c r="E112" t="str">
        <f>IF(ISERROR(VLOOKUP(B112,'Época Recurso'!B:N,13,FALSE)),"F",VLOOKUP(B112,'Época Recurso'!B:N,13,FALSE))</f>
        <v>F</v>
      </c>
    </row>
    <row r="113" spans="1:5" ht="12.75">
      <c r="A113">
        <v>105</v>
      </c>
      <c r="B113">
        <v>44157</v>
      </c>
      <c r="C113" t="s">
        <v>215</v>
      </c>
      <c r="D113" t="s">
        <v>268</v>
      </c>
      <c r="E113" t="str">
        <f>IF(ISERROR(VLOOKUP(B113,'Época Recurso'!B:N,13,FALSE)),"F",VLOOKUP(B113,'Época Recurso'!B:N,13,FALSE))</f>
        <v>F</v>
      </c>
    </row>
    <row r="114" spans="1:5" ht="12.75">
      <c r="A114">
        <v>106</v>
      </c>
      <c r="B114">
        <v>47118</v>
      </c>
      <c r="C114" t="s">
        <v>665</v>
      </c>
      <c r="D114" t="s">
        <v>268</v>
      </c>
      <c r="E114" t="str">
        <f>IF(ISERROR(VLOOKUP(B114,'Época Recurso'!B:N,13,FALSE)),"F",VLOOKUP(B114,'Época Recurso'!B:N,13,FALSE))</f>
        <v>F</v>
      </c>
    </row>
    <row r="115" spans="1:5" ht="12.75">
      <c r="A115">
        <v>107</v>
      </c>
      <c r="B115">
        <v>33082</v>
      </c>
      <c r="C115" t="s">
        <v>216</v>
      </c>
      <c r="D115" t="s">
        <v>268</v>
      </c>
      <c r="E115" t="str">
        <f>IF(ISERROR(VLOOKUP(B115,'Época Recurso'!B:N,13,FALSE)),"F",VLOOKUP(B115,'Época Recurso'!B:N,13,FALSE))</f>
        <v>F</v>
      </c>
    </row>
    <row r="116" spans="1:5" ht="12.75">
      <c r="A116">
        <v>108</v>
      </c>
      <c r="B116">
        <v>49381</v>
      </c>
      <c r="C116" t="s">
        <v>668</v>
      </c>
      <c r="D116" t="s">
        <v>268</v>
      </c>
      <c r="E116">
        <f>IF(ISERROR(VLOOKUP(B116,'Época Recurso'!B:N,13,FALSE)),"F",VLOOKUP(B116,'Época Recurso'!B:N,13,FALSE))</f>
        <v>13</v>
      </c>
    </row>
    <row r="117" spans="1:5" ht="12.75">
      <c r="A117">
        <v>109</v>
      </c>
      <c r="B117">
        <v>49380</v>
      </c>
      <c r="C117" t="s">
        <v>670</v>
      </c>
      <c r="D117" t="s">
        <v>268</v>
      </c>
      <c r="E117" t="str">
        <f>IF(ISERROR(VLOOKUP(B117,'Época Recurso'!B:N,13,FALSE)),"F",VLOOKUP(B117,'Época Recurso'!B:N,13,FALSE))</f>
        <v>R</v>
      </c>
    </row>
    <row r="118" spans="1:5" ht="12.75">
      <c r="A118">
        <v>110</v>
      </c>
      <c r="B118">
        <v>49377</v>
      </c>
      <c r="C118" t="s">
        <v>671</v>
      </c>
      <c r="D118" t="s">
        <v>268</v>
      </c>
      <c r="E118" t="str">
        <f>IF(ISERROR(VLOOKUP(B118,'Época Recurso'!B:N,13,FALSE)),"F",VLOOKUP(B118,'Época Recurso'!B:N,13,FALSE))</f>
        <v>R</v>
      </c>
    </row>
    <row r="119" spans="1:5" ht="12.75">
      <c r="A119">
        <v>111</v>
      </c>
      <c r="B119">
        <v>49368</v>
      </c>
      <c r="C119" t="s">
        <v>217</v>
      </c>
      <c r="D119" t="s">
        <v>268</v>
      </c>
      <c r="E119" t="str">
        <f>IF(ISERROR(VLOOKUP(B119,'Época Recurso'!B:N,13,FALSE)),"F",VLOOKUP(B119,'Época Recurso'!B:N,13,FALSE))</f>
        <v>R</v>
      </c>
    </row>
    <row r="120" spans="1:5" ht="12.75">
      <c r="A120">
        <v>112</v>
      </c>
      <c r="B120">
        <v>49364</v>
      </c>
      <c r="C120" t="s">
        <v>673</v>
      </c>
      <c r="D120" t="s">
        <v>268</v>
      </c>
      <c r="E120">
        <f>IF(ISERROR(VLOOKUP(B120,'Época Recurso'!B:N,13,FALSE)),"F",VLOOKUP(B120,'Época Recurso'!B:N,13,FALSE))</f>
        <v>14</v>
      </c>
    </row>
    <row r="121" spans="1:5" ht="12.75">
      <c r="A121">
        <v>113</v>
      </c>
      <c r="B121">
        <v>47069</v>
      </c>
      <c r="C121" t="s">
        <v>218</v>
      </c>
      <c r="D121" t="s">
        <v>268</v>
      </c>
      <c r="E121" t="str">
        <f>IF(ISERROR(VLOOKUP(B121,'Época Recurso'!B:N,13,FALSE)),"F",VLOOKUP(B121,'Época Recurso'!B:N,13,FALSE))</f>
        <v>R</v>
      </c>
    </row>
    <row r="122" spans="1:5" ht="12.75">
      <c r="A122">
        <v>114</v>
      </c>
      <c r="B122">
        <v>35366</v>
      </c>
      <c r="C122" t="s">
        <v>219</v>
      </c>
      <c r="D122" t="s">
        <v>268</v>
      </c>
      <c r="E122" t="str">
        <f>IF(ISERROR(VLOOKUP(B122,'Época Recurso'!B:N,13,FALSE)),"F",VLOOKUP(B122,'Época Recurso'!B:N,13,FALSE))</f>
        <v>F</v>
      </c>
    </row>
    <row r="123" spans="1:5" ht="12.75">
      <c r="A123">
        <v>115</v>
      </c>
      <c r="B123">
        <v>43508</v>
      </c>
      <c r="C123" t="s">
        <v>678</v>
      </c>
      <c r="D123" t="s">
        <v>268</v>
      </c>
      <c r="E123" t="str">
        <f>IF(ISERROR(VLOOKUP(B123,'Época Recurso'!B:N,13,FALSE)),"F",VLOOKUP(B123,'Época Recurso'!B:N,13,FALSE))</f>
        <v>F</v>
      </c>
    </row>
    <row r="124" spans="1:5" ht="12.75">
      <c r="A124">
        <v>116</v>
      </c>
      <c r="B124">
        <v>22721</v>
      </c>
      <c r="C124" t="s">
        <v>679</v>
      </c>
      <c r="D124" t="s">
        <v>268</v>
      </c>
      <c r="E124" t="str">
        <f>IF(ISERROR(VLOOKUP(B124,'Época Recurso'!B:N,13,FALSE)),"F",VLOOKUP(B124,'Época Recurso'!B:N,13,FALSE))</f>
        <v>F</v>
      </c>
    </row>
    <row r="125" spans="1:5" ht="12.75">
      <c r="A125">
        <v>117</v>
      </c>
      <c r="B125">
        <v>49407</v>
      </c>
      <c r="C125" t="s">
        <v>220</v>
      </c>
      <c r="D125" t="s">
        <v>268</v>
      </c>
      <c r="E125" t="str">
        <f>IF(ISERROR(VLOOKUP(B125,'Época Recurso'!B:N,13,FALSE)),"F",VLOOKUP(B125,'Época Recurso'!B:N,13,FALSE))</f>
        <v>F</v>
      </c>
    </row>
    <row r="126" spans="1:5" ht="12.75">
      <c r="A126">
        <v>118</v>
      </c>
      <c r="B126">
        <v>43186</v>
      </c>
      <c r="C126" t="s">
        <v>221</v>
      </c>
      <c r="D126" t="s">
        <v>268</v>
      </c>
      <c r="E126" t="str">
        <f>IF(ISERROR(VLOOKUP(B126,'Época Recurso'!B:N,13,FALSE)),"F",VLOOKUP(B126,'Época Recurso'!B:N,13,FALSE))</f>
        <v>F</v>
      </c>
    </row>
    <row r="127" spans="1:5" ht="12.75">
      <c r="A127">
        <v>119</v>
      </c>
      <c r="B127">
        <v>47082</v>
      </c>
      <c r="C127" t="s">
        <v>222</v>
      </c>
      <c r="D127" t="s">
        <v>268</v>
      </c>
      <c r="E127" t="str">
        <f>IF(ISERROR(VLOOKUP(B127,'Época Recurso'!B:N,13,FALSE)),"F",VLOOKUP(B127,'Época Recurso'!B:N,13,FALSE))</f>
        <v>R</v>
      </c>
    </row>
    <row r="128" spans="1:5" ht="12.75">
      <c r="A128">
        <v>120</v>
      </c>
      <c r="B128">
        <v>49399</v>
      </c>
      <c r="C128" t="s">
        <v>690</v>
      </c>
      <c r="D128" t="s">
        <v>268</v>
      </c>
      <c r="E128" t="str">
        <f>IF(ISERROR(VLOOKUP(B128,'Época Recurso'!B:N,13,FALSE)),"F",VLOOKUP(B128,'Época Recurso'!B:N,13,FALSE))</f>
        <v>R</v>
      </c>
    </row>
    <row r="129" spans="1:5" ht="12.75">
      <c r="A129">
        <v>121</v>
      </c>
      <c r="B129">
        <v>47116</v>
      </c>
      <c r="C129" t="s">
        <v>693</v>
      </c>
      <c r="D129" t="s">
        <v>268</v>
      </c>
      <c r="E129" t="str">
        <f>IF(ISERROR(VLOOKUP(B129,'Época Recurso'!B:N,13,FALSE)),"F",VLOOKUP(B129,'Época Recurso'!B:N,13,FALSE))</f>
        <v>R</v>
      </c>
    </row>
    <row r="130" spans="1:5" ht="12.75">
      <c r="A130">
        <v>122</v>
      </c>
      <c r="B130">
        <v>49414</v>
      </c>
      <c r="C130" t="s">
        <v>695</v>
      </c>
      <c r="D130" t="s">
        <v>268</v>
      </c>
      <c r="E130" t="str">
        <f>IF(ISERROR(VLOOKUP(B130,'Época Recurso'!B:N,13,FALSE)),"F",VLOOKUP(B130,'Época Recurso'!B:N,13,FALSE))</f>
        <v>F</v>
      </c>
    </row>
    <row r="131" spans="1:5" ht="12.75">
      <c r="A131">
        <v>123</v>
      </c>
      <c r="B131">
        <v>47112</v>
      </c>
      <c r="C131" t="s">
        <v>223</v>
      </c>
      <c r="D131" t="s">
        <v>268</v>
      </c>
      <c r="E131" t="str">
        <f>IF(ISERROR(VLOOKUP(B131,'Época Recurso'!B:N,13,FALSE)),"F",VLOOKUP(B131,'Época Recurso'!B:N,13,FALSE))</f>
        <v>R</v>
      </c>
    </row>
    <row r="132" spans="1:5" ht="12.75">
      <c r="A132">
        <v>124</v>
      </c>
      <c r="B132">
        <v>47113</v>
      </c>
      <c r="C132" t="s">
        <v>697</v>
      </c>
      <c r="D132" t="s">
        <v>268</v>
      </c>
      <c r="E132">
        <f>IF(ISERROR(VLOOKUP(B132,'Época Recurso'!B:N,13,FALSE)),"F",VLOOKUP(B132,'Época Recurso'!B:N,13,FALSE))</f>
        <v>11</v>
      </c>
    </row>
    <row r="133" spans="1:5" ht="12.75">
      <c r="A133">
        <v>125</v>
      </c>
      <c r="B133">
        <v>50498</v>
      </c>
      <c r="C133" t="s">
        <v>698</v>
      </c>
      <c r="D133" t="s">
        <v>268</v>
      </c>
      <c r="E133" t="str">
        <f>IF(ISERROR(VLOOKUP(B133,'Época Recurso'!B:N,13,FALSE)),"F",VLOOKUP(B133,'Época Recurso'!B:N,13,FALSE))</f>
        <v>R</v>
      </c>
    </row>
    <row r="134" spans="1:5" ht="12.75">
      <c r="A134">
        <v>126</v>
      </c>
      <c r="B134">
        <v>40672</v>
      </c>
      <c r="C134" t="s">
        <v>224</v>
      </c>
      <c r="D134" t="s">
        <v>268</v>
      </c>
      <c r="E134" t="str">
        <f>IF(ISERROR(VLOOKUP(B134,'Época Recurso'!B:N,13,FALSE)),"F",VLOOKUP(B134,'Época Recurso'!B:N,13,FALSE))</f>
        <v>F</v>
      </c>
    </row>
    <row r="135" spans="1:5" ht="12.75">
      <c r="A135">
        <v>127</v>
      </c>
      <c r="B135">
        <v>46196</v>
      </c>
      <c r="C135" t="s">
        <v>225</v>
      </c>
      <c r="D135" t="s">
        <v>267</v>
      </c>
      <c r="E135" t="str">
        <f>IF(ISERROR(VLOOKUP(B135,'Época Recurso'!B:N,13,FALSE)),"F",VLOOKUP(B135,'Época Recurso'!B:N,13,FALSE))</f>
        <v>F</v>
      </c>
    </row>
    <row r="136" spans="1:5" ht="12.75">
      <c r="A136">
        <v>128</v>
      </c>
      <c r="B136">
        <v>43174</v>
      </c>
      <c r="C136" t="s">
        <v>226</v>
      </c>
      <c r="D136" t="s">
        <v>268</v>
      </c>
      <c r="E136" t="str">
        <f>IF(ISERROR(VLOOKUP(B136,'Época Recurso'!B:N,13,FALSE)),"F",VLOOKUP(B136,'Época Recurso'!B:N,13,FALSE))</f>
        <v>F</v>
      </c>
    </row>
    <row r="137" spans="1:5" ht="12.75">
      <c r="A137">
        <v>129</v>
      </c>
      <c r="B137">
        <v>47036</v>
      </c>
      <c r="C137" t="s">
        <v>227</v>
      </c>
      <c r="D137" t="s">
        <v>268</v>
      </c>
      <c r="E137" t="str">
        <f>IF(ISERROR(VLOOKUP(B137,'Época Recurso'!B:N,13,FALSE)),"F",VLOOKUP(B137,'Época Recurso'!B:N,13,FALSE))</f>
        <v>F</v>
      </c>
    </row>
    <row r="138" spans="1:5" ht="12.75">
      <c r="A138">
        <v>130</v>
      </c>
      <c r="B138">
        <v>49397</v>
      </c>
      <c r="C138" t="s">
        <v>590</v>
      </c>
      <c r="D138" t="s">
        <v>268</v>
      </c>
      <c r="E138">
        <f>IF(ISERROR(VLOOKUP(B138,'Época Recurso'!B:N,13,FALSE)),"F",VLOOKUP(B138,'Época Recurso'!B:N,13,FALSE))</f>
        <v>15</v>
      </c>
    </row>
    <row r="139" spans="1:5" ht="12.75">
      <c r="A139">
        <v>131</v>
      </c>
      <c r="B139">
        <v>49411</v>
      </c>
      <c r="C139" t="s">
        <v>228</v>
      </c>
      <c r="D139" t="s">
        <v>268</v>
      </c>
      <c r="E139" t="str">
        <f>IF(ISERROR(VLOOKUP(B139,'Época Recurso'!B:N,13,FALSE)),"F",VLOOKUP(B139,'Época Recurso'!B:N,13,FALSE))</f>
        <v>F</v>
      </c>
    </row>
    <row r="140" spans="1:5" ht="12.75">
      <c r="A140">
        <v>132</v>
      </c>
      <c r="B140">
        <v>49403</v>
      </c>
      <c r="C140" t="s">
        <v>229</v>
      </c>
      <c r="D140" t="s">
        <v>268</v>
      </c>
      <c r="E140" t="str">
        <f>IF(ISERROR(VLOOKUP(B140,'Época Recurso'!B:N,13,FALSE)),"F",VLOOKUP(B140,'Época Recurso'!B:N,13,FALSE))</f>
        <v>F</v>
      </c>
    </row>
    <row r="141" spans="1:5" ht="12.75">
      <c r="A141">
        <v>133</v>
      </c>
      <c r="B141">
        <v>43205</v>
      </c>
      <c r="C141" t="s">
        <v>230</v>
      </c>
      <c r="D141" t="s">
        <v>306</v>
      </c>
      <c r="E141" t="str">
        <f>IF(ISERROR(VLOOKUP(B141,'Época Recurso'!B:N,13,FALSE)),"F",VLOOKUP(B141,'Época Recurso'!B:N,13,FALSE))</f>
        <v>R</v>
      </c>
    </row>
    <row r="142" spans="1:5" ht="12.75">
      <c r="A142">
        <v>134</v>
      </c>
      <c r="B142">
        <v>49418</v>
      </c>
      <c r="C142" t="s">
        <v>231</v>
      </c>
      <c r="D142" t="s">
        <v>268</v>
      </c>
      <c r="E142" t="str">
        <f>IF(ISERROR(VLOOKUP(B142,'Época Recurso'!B:N,13,FALSE)),"F",VLOOKUP(B142,'Época Recurso'!B:N,13,FALSE))</f>
        <v>R</v>
      </c>
    </row>
    <row r="144" ht="12.75">
      <c r="A144" t="s">
        <v>232</v>
      </c>
    </row>
    <row r="147" spans="1:2" ht="12.75">
      <c r="A147" t="s">
        <v>233</v>
      </c>
      <c r="B147" t="s">
        <v>234</v>
      </c>
    </row>
    <row r="148" ht="12.75">
      <c r="B148" t="s">
        <v>235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51">
      <selection activeCell="E9" sqref="E9:E100"/>
    </sheetView>
  </sheetViews>
  <sheetFormatPr defaultColWidth="9.00390625" defaultRowHeight="12.75"/>
  <cols>
    <col min="1" max="1" width="54.25390625" style="0" bestFit="1" customWidth="1"/>
    <col min="2" max="2" width="80.625" style="0" bestFit="1" customWidth="1"/>
    <col min="3" max="3" width="41.00390625" style="0" bestFit="1" customWidth="1"/>
    <col min="4" max="4" width="26.25390625" style="0" bestFit="1" customWidth="1"/>
    <col min="5" max="5" width="11.125" style="0" bestFit="1" customWidth="1"/>
    <col min="6" max="16384" width="11.00390625" style="0" customWidth="1"/>
  </cols>
  <sheetData>
    <row r="1" spans="1:4" ht="12.75">
      <c r="A1" t="s">
        <v>258</v>
      </c>
      <c r="D1" t="s">
        <v>0</v>
      </c>
    </row>
    <row r="2" ht="12.75">
      <c r="D2" t="s">
        <v>260</v>
      </c>
    </row>
    <row r="4" ht="12.75">
      <c r="A4" t="s">
        <v>1</v>
      </c>
    </row>
    <row r="6" ht="12.75">
      <c r="A6" t="s">
        <v>2</v>
      </c>
    </row>
    <row r="8" spans="1:5" ht="12.75">
      <c r="A8" t="s">
        <v>263</v>
      </c>
      <c r="B8" t="s">
        <v>505</v>
      </c>
      <c r="C8" t="s">
        <v>264</v>
      </c>
      <c r="D8" t="s">
        <v>265</v>
      </c>
      <c r="E8" t="s">
        <v>266</v>
      </c>
    </row>
    <row r="9" spans="1:5" ht="12.75">
      <c r="A9">
        <v>1</v>
      </c>
      <c r="B9">
        <v>38176</v>
      </c>
      <c r="C9" t="s">
        <v>468</v>
      </c>
      <c r="D9" t="s">
        <v>268</v>
      </c>
      <c r="E9" t="str">
        <f>IF(ISERROR(VLOOKUP(B9,'Época Recurso'!B:N,13,FALSE)),"F",VLOOKUP(B9,'Época Recurso'!B:N,13,FALSE))</f>
        <v>R</v>
      </c>
    </row>
    <row r="10" spans="1:5" ht="12.75">
      <c r="A10">
        <v>2</v>
      </c>
      <c r="B10">
        <v>25073</v>
      </c>
      <c r="C10" t="s">
        <v>469</v>
      </c>
      <c r="D10" t="s">
        <v>268</v>
      </c>
      <c r="E10" t="str">
        <f>IF(ISERROR(VLOOKUP(B10,'Época Recurso'!B:N,13,FALSE)),"F",VLOOKUP(B10,'Época Recurso'!B:N,13,FALSE))</f>
        <v>F</v>
      </c>
    </row>
    <row r="11" spans="1:5" ht="12.75">
      <c r="A11">
        <v>3</v>
      </c>
      <c r="B11">
        <v>43127</v>
      </c>
      <c r="C11" t="s">
        <v>470</v>
      </c>
      <c r="D11" t="s">
        <v>268</v>
      </c>
      <c r="E11" t="str">
        <f>IF(ISERROR(VLOOKUP(B11,'Época Recurso'!B:N,13,FALSE)),"F",VLOOKUP(B11,'Época Recurso'!B:N,13,FALSE))</f>
        <v>F</v>
      </c>
    </row>
    <row r="12" spans="1:5" ht="12.75">
      <c r="A12">
        <v>4</v>
      </c>
      <c r="B12">
        <v>43125</v>
      </c>
      <c r="C12" t="s">
        <v>471</v>
      </c>
      <c r="D12" t="s">
        <v>268</v>
      </c>
      <c r="E12" t="str">
        <f>IF(ISERROR(VLOOKUP(B12,'Época Recurso'!B:N,13,FALSE)),"F",VLOOKUP(B12,'Época Recurso'!B:N,13,FALSE))</f>
        <v>F</v>
      </c>
    </row>
    <row r="13" spans="1:5" ht="12.75">
      <c r="A13">
        <v>5</v>
      </c>
      <c r="B13">
        <v>43124</v>
      </c>
      <c r="C13" t="s">
        <v>472</v>
      </c>
      <c r="D13" t="s">
        <v>268</v>
      </c>
      <c r="E13">
        <f>IF(ISERROR(VLOOKUP(B13,'Época Recurso'!B:N,13,FALSE)),"F",VLOOKUP(B13,'Época Recurso'!B:N,13,FALSE))</f>
        <v>12</v>
      </c>
    </row>
    <row r="14" spans="1:5" ht="12.75">
      <c r="A14">
        <v>6</v>
      </c>
      <c r="B14">
        <v>38586</v>
      </c>
      <c r="C14" t="s">
        <v>473</v>
      </c>
      <c r="D14" t="s">
        <v>268</v>
      </c>
      <c r="E14" t="str">
        <f>IF(ISERROR(VLOOKUP(B14,'Época Recurso'!B:N,13,FALSE)),"F",VLOOKUP(B14,'Época Recurso'!B:N,13,FALSE))</f>
        <v>F</v>
      </c>
    </row>
    <row r="15" spans="1:5" ht="12.75">
      <c r="A15">
        <v>7</v>
      </c>
      <c r="B15">
        <v>47123</v>
      </c>
      <c r="C15" t="s">
        <v>474</v>
      </c>
      <c r="D15" t="s">
        <v>268</v>
      </c>
      <c r="E15" t="str">
        <f>IF(ISERROR(VLOOKUP(B15,'Época Recurso'!B:N,13,FALSE)),"F",VLOOKUP(B15,'Época Recurso'!B:N,13,FALSE))</f>
        <v>F</v>
      </c>
    </row>
    <row r="16" spans="1:5" ht="12.75">
      <c r="A16">
        <v>8</v>
      </c>
      <c r="B16">
        <v>47030</v>
      </c>
      <c r="C16" t="s">
        <v>606</v>
      </c>
      <c r="D16" t="s">
        <v>268</v>
      </c>
      <c r="E16">
        <f>IF(ISERROR(VLOOKUP(B16,'Época Recurso'!B:N,13,FALSE)),"F",VLOOKUP(B16,'Época Recurso'!B:N,13,FALSE))</f>
        <v>13</v>
      </c>
    </row>
    <row r="17" spans="1:5" ht="12.75">
      <c r="A17">
        <v>9</v>
      </c>
      <c r="B17">
        <v>46194</v>
      </c>
      <c r="C17" t="s">
        <v>607</v>
      </c>
      <c r="D17" t="s">
        <v>268</v>
      </c>
      <c r="E17" t="str">
        <f>IF(ISERROR(VLOOKUP(B17,'Época Recurso'!B:N,13,FALSE)),"F",VLOOKUP(B17,'Época Recurso'!B:N,13,FALSE))</f>
        <v>R</v>
      </c>
    </row>
    <row r="18" spans="1:5" ht="12.75">
      <c r="A18">
        <v>10</v>
      </c>
      <c r="B18">
        <v>44522</v>
      </c>
      <c r="C18" t="s">
        <v>609</v>
      </c>
      <c r="D18" t="s">
        <v>267</v>
      </c>
      <c r="E18" t="str">
        <f>IF(ISERROR(VLOOKUP(B18,'Época Recurso'!B:N,13,FALSE)),"F",VLOOKUP(B18,'Época Recurso'!B:N,13,FALSE))</f>
        <v>F</v>
      </c>
    </row>
    <row r="19" spans="1:5" ht="12.75">
      <c r="A19">
        <v>11</v>
      </c>
      <c r="B19">
        <v>43121</v>
      </c>
      <c r="C19" t="s">
        <v>610</v>
      </c>
      <c r="D19" t="s">
        <v>268</v>
      </c>
      <c r="E19" t="str">
        <f>IF(ISERROR(VLOOKUP(B19,'Época Recurso'!B:N,13,FALSE)),"F",VLOOKUP(B19,'Época Recurso'!B:N,13,FALSE))</f>
        <v>R</v>
      </c>
    </row>
    <row r="20" spans="1:5" ht="12.75">
      <c r="A20">
        <v>12</v>
      </c>
      <c r="B20">
        <v>47027</v>
      </c>
      <c r="C20" t="s">
        <v>611</v>
      </c>
      <c r="D20" t="s">
        <v>268</v>
      </c>
      <c r="E20" t="str">
        <f>IF(ISERROR(VLOOKUP(B20,'Época Recurso'!B:N,13,FALSE)),"F",VLOOKUP(B20,'Época Recurso'!B:N,13,FALSE))</f>
        <v>F</v>
      </c>
    </row>
    <row r="21" spans="1:5" ht="12.75">
      <c r="A21">
        <v>13</v>
      </c>
      <c r="B21">
        <v>38125</v>
      </c>
      <c r="C21" t="s">
        <v>612</v>
      </c>
      <c r="D21" t="s">
        <v>268</v>
      </c>
      <c r="E21" t="str">
        <f>IF(ISERROR(VLOOKUP(B21,'Época Recurso'!B:N,13,FALSE)),"F",VLOOKUP(B21,'Época Recurso'!B:N,13,FALSE))</f>
        <v>F</v>
      </c>
    </row>
    <row r="22" spans="1:5" ht="12.75">
      <c r="A22">
        <v>14</v>
      </c>
      <c r="B22">
        <v>47080</v>
      </c>
      <c r="C22" t="s">
        <v>613</v>
      </c>
      <c r="D22" t="s">
        <v>267</v>
      </c>
      <c r="E22" t="str">
        <f>IF(ISERROR(VLOOKUP(B22,'Época Recurso'!B:N,13,FALSE)),"F",VLOOKUP(B22,'Época Recurso'!B:N,13,FALSE))</f>
        <v>R</v>
      </c>
    </row>
    <row r="23" spans="1:5" ht="12.75">
      <c r="A23">
        <v>15</v>
      </c>
      <c r="B23">
        <v>43110</v>
      </c>
      <c r="C23" t="s">
        <v>614</v>
      </c>
      <c r="D23" t="s">
        <v>268</v>
      </c>
      <c r="E23" t="str">
        <f>IF(ISERROR(VLOOKUP(B23,'Época Recurso'!B:N,13,FALSE)),"F",VLOOKUP(B23,'Época Recurso'!B:N,13,FALSE))</f>
        <v>R</v>
      </c>
    </row>
    <row r="24" spans="1:5" ht="12.75">
      <c r="A24">
        <v>16</v>
      </c>
      <c r="B24">
        <v>40674</v>
      </c>
      <c r="C24" t="s">
        <v>615</v>
      </c>
      <c r="D24" t="s">
        <v>267</v>
      </c>
      <c r="E24" t="str">
        <f>IF(ISERROR(VLOOKUP(B24,'Época Recurso'!B:N,13,FALSE)),"F",VLOOKUP(B24,'Época Recurso'!B:N,13,FALSE))</f>
        <v>F</v>
      </c>
    </row>
    <row r="25" spans="1:5" ht="12.75">
      <c r="A25">
        <v>17</v>
      </c>
      <c r="B25">
        <v>47022</v>
      </c>
      <c r="C25" t="s">
        <v>616</v>
      </c>
      <c r="D25" t="s">
        <v>268</v>
      </c>
      <c r="E25" t="str">
        <f>IF(ISERROR(VLOOKUP(B25,'Época Recurso'!B:N,13,FALSE)),"F",VLOOKUP(B25,'Época Recurso'!B:N,13,FALSE))</f>
        <v>F</v>
      </c>
    </row>
    <row r="26" spans="1:5" ht="12.75">
      <c r="A26">
        <v>18</v>
      </c>
      <c r="B26">
        <v>38575</v>
      </c>
      <c r="C26" t="s">
        <v>617</v>
      </c>
      <c r="D26" t="s">
        <v>268</v>
      </c>
      <c r="E26" t="str">
        <f>IF(ISERROR(VLOOKUP(B26,'Época Recurso'!B:N,13,FALSE)),"F",VLOOKUP(B26,'Época Recurso'!B:N,13,FALSE))</f>
        <v>F</v>
      </c>
    </row>
    <row r="27" spans="1:5" ht="12.75">
      <c r="A27">
        <v>19</v>
      </c>
      <c r="B27">
        <v>47093</v>
      </c>
      <c r="C27" t="s">
        <v>618</v>
      </c>
      <c r="D27" t="s">
        <v>268</v>
      </c>
      <c r="E27" t="str">
        <f>IF(ISERROR(VLOOKUP(B27,'Época Recurso'!B:N,13,FALSE)),"F",VLOOKUP(B27,'Época Recurso'!B:N,13,FALSE))</f>
        <v>F</v>
      </c>
    </row>
    <row r="28" spans="1:5" ht="12.75">
      <c r="A28">
        <v>20</v>
      </c>
      <c r="B28">
        <v>47091</v>
      </c>
      <c r="C28" t="s">
        <v>619</v>
      </c>
      <c r="D28" t="s">
        <v>268</v>
      </c>
      <c r="E28" t="str">
        <f>IF(ISERROR(VLOOKUP(B28,'Época Recurso'!B:N,13,FALSE)),"F",VLOOKUP(B28,'Época Recurso'!B:N,13,FALSE))</f>
        <v>F</v>
      </c>
    </row>
    <row r="29" spans="1:5" ht="12.75">
      <c r="A29">
        <v>21</v>
      </c>
      <c r="B29">
        <v>33157</v>
      </c>
      <c r="C29" t="s">
        <v>620</v>
      </c>
      <c r="D29" t="s">
        <v>268</v>
      </c>
      <c r="E29" t="str">
        <f>IF(ISERROR(VLOOKUP(B29,'Época Recurso'!B:N,13,FALSE)),"F",VLOOKUP(B29,'Época Recurso'!B:N,13,FALSE))</f>
        <v>F</v>
      </c>
    </row>
    <row r="30" spans="1:5" ht="12.75">
      <c r="A30">
        <v>22</v>
      </c>
      <c r="B30">
        <v>39300</v>
      </c>
      <c r="C30" t="s">
        <v>739</v>
      </c>
      <c r="D30" t="s">
        <v>268</v>
      </c>
      <c r="E30" t="str">
        <f>IF(ISERROR(VLOOKUP(B30,'Época Recurso'!B:N,13,FALSE)),"F",VLOOKUP(B30,'Época Recurso'!B:N,13,FALSE))</f>
        <v>F</v>
      </c>
    </row>
    <row r="31" spans="1:5" ht="12.75">
      <c r="A31">
        <v>23</v>
      </c>
      <c r="B31">
        <v>33858</v>
      </c>
      <c r="C31" t="s">
        <v>741</v>
      </c>
      <c r="D31" t="s">
        <v>268</v>
      </c>
      <c r="E31" t="str">
        <f>IF(ISERROR(VLOOKUP(B31,'Época Recurso'!B:N,13,FALSE)),"F",VLOOKUP(B31,'Época Recurso'!B:N,13,FALSE))</f>
        <v>F</v>
      </c>
    </row>
    <row r="32" spans="1:5" ht="12.75">
      <c r="A32">
        <v>24</v>
      </c>
      <c r="B32">
        <v>43157</v>
      </c>
      <c r="C32" t="s">
        <v>742</v>
      </c>
      <c r="D32" t="s">
        <v>268</v>
      </c>
      <c r="E32" t="str">
        <f>IF(ISERROR(VLOOKUP(B32,'Época Recurso'!B:N,13,FALSE)),"F",VLOOKUP(B32,'Época Recurso'!B:N,13,FALSE))</f>
        <v>F</v>
      </c>
    </row>
    <row r="33" spans="1:5" ht="12.75">
      <c r="A33">
        <v>25</v>
      </c>
      <c r="B33">
        <v>39508</v>
      </c>
      <c r="C33" t="s">
        <v>744</v>
      </c>
      <c r="D33" t="s">
        <v>268</v>
      </c>
      <c r="E33" t="str">
        <f>IF(ISERROR(VLOOKUP(B33,'Época Recurso'!B:N,13,FALSE)),"F",VLOOKUP(B33,'Época Recurso'!B:N,13,FALSE))</f>
        <v>F</v>
      </c>
    </row>
    <row r="34" spans="1:5" ht="12.75">
      <c r="A34">
        <v>26</v>
      </c>
      <c r="B34">
        <v>39503</v>
      </c>
      <c r="C34" t="s">
        <v>745</v>
      </c>
      <c r="D34" t="s">
        <v>268</v>
      </c>
      <c r="E34" t="str">
        <f>IF(ISERROR(VLOOKUP(B34,'Época Recurso'!B:N,13,FALSE)),"F",VLOOKUP(B34,'Época Recurso'!B:N,13,FALSE))</f>
        <v>R</v>
      </c>
    </row>
    <row r="35" spans="1:5" ht="12.75">
      <c r="A35">
        <v>27</v>
      </c>
      <c r="B35">
        <v>43148</v>
      </c>
      <c r="C35" t="s">
        <v>631</v>
      </c>
      <c r="D35" t="s">
        <v>268</v>
      </c>
      <c r="E35" t="str">
        <f>IF(ISERROR(VLOOKUP(B35,'Época Recurso'!B:N,13,FALSE)),"F",VLOOKUP(B35,'Época Recurso'!B:N,13,FALSE))</f>
        <v>F</v>
      </c>
    </row>
    <row r="36" spans="1:5" ht="12.75">
      <c r="A36">
        <v>28</v>
      </c>
      <c r="B36">
        <v>38202</v>
      </c>
      <c r="C36" t="s">
        <v>632</v>
      </c>
      <c r="D36" t="s">
        <v>268</v>
      </c>
      <c r="E36" t="str">
        <f>IF(ISERROR(VLOOKUP(B36,'Época Recurso'!B:N,13,FALSE)),"F",VLOOKUP(B36,'Época Recurso'!B:N,13,FALSE))</f>
        <v>F</v>
      </c>
    </row>
    <row r="37" spans="1:5" ht="12.75">
      <c r="A37">
        <v>29</v>
      </c>
      <c r="B37">
        <v>35395</v>
      </c>
      <c r="C37" t="s">
        <v>633</v>
      </c>
      <c r="D37" t="s">
        <v>267</v>
      </c>
      <c r="E37" t="str">
        <f>IF(ISERROR(VLOOKUP(B37,'Época Recurso'!B:N,13,FALSE)),"F",VLOOKUP(B37,'Época Recurso'!B:N,13,FALSE))</f>
        <v>F</v>
      </c>
    </row>
    <row r="38" spans="1:5" ht="12.75">
      <c r="A38">
        <v>30</v>
      </c>
      <c r="B38">
        <v>33703</v>
      </c>
      <c r="C38" t="s">
        <v>635</v>
      </c>
      <c r="D38" t="s">
        <v>268</v>
      </c>
      <c r="E38" t="str">
        <f>IF(ISERROR(VLOOKUP(B38,'Época Recurso'!B:N,13,FALSE)),"F",VLOOKUP(B38,'Época Recurso'!B:N,13,FALSE))</f>
        <v>R</v>
      </c>
    </row>
    <row r="39" spans="1:5" ht="12.75">
      <c r="A39">
        <v>31</v>
      </c>
      <c r="B39">
        <v>47083</v>
      </c>
      <c r="C39" t="s">
        <v>638</v>
      </c>
      <c r="D39" t="s">
        <v>268</v>
      </c>
      <c r="E39" t="str">
        <f>IF(ISERROR(VLOOKUP(B39,'Época Recurso'!B:N,13,FALSE)),"F",VLOOKUP(B39,'Época Recurso'!B:N,13,FALSE))</f>
        <v>F</v>
      </c>
    </row>
    <row r="40" spans="1:5" ht="12.75">
      <c r="A40">
        <v>32</v>
      </c>
      <c r="B40">
        <v>47079</v>
      </c>
      <c r="C40" t="s">
        <v>639</v>
      </c>
      <c r="D40" t="s">
        <v>268</v>
      </c>
      <c r="E40" t="str">
        <f>IF(ISERROR(VLOOKUP(B40,'Época Recurso'!B:N,13,FALSE)),"F",VLOOKUP(B40,'Época Recurso'!B:N,13,FALSE))</f>
        <v>R</v>
      </c>
    </row>
    <row r="41" spans="1:5" ht="12.75">
      <c r="A41">
        <v>33</v>
      </c>
      <c r="B41">
        <v>43141</v>
      </c>
      <c r="C41" t="s">
        <v>640</v>
      </c>
      <c r="D41" t="s">
        <v>268</v>
      </c>
      <c r="E41" t="str">
        <f>IF(ISERROR(VLOOKUP(B41,'Época Recurso'!B:N,13,FALSE)),"F",VLOOKUP(B41,'Época Recurso'!B:N,13,FALSE))</f>
        <v>F</v>
      </c>
    </row>
    <row r="42" spans="1:5" ht="12.75">
      <c r="A42">
        <v>34</v>
      </c>
      <c r="B42">
        <v>35321</v>
      </c>
      <c r="C42" t="s">
        <v>641</v>
      </c>
      <c r="D42" t="s">
        <v>268</v>
      </c>
      <c r="E42" t="str">
        <f>IF(ISERROR(VLOOKUP(B42,'Época Recurso'!B:N,13,FALSE)),"F",VLOOKUP(B42,'Época Recurso'!B:N,13,FALSE))</f>
        <v>F</v>
      </c>
    </row>
    <row r="43" spans="1:5" ht="12.75">
      <c r="A43">
        <v>35</v>
      </c>
      <c r="B43">
        <v>47131</v>
      </c>
      <c r="C43" t="s">
        <v>642</v>
      </c>
      <c r="D43" t="s">
        <v>268</v>
      </c>
      <c r="E43">
        <f>IF(ISERROR(VLOOKUP(B43,'Época Recurso'!B:N,13,FALSE)),"F",VLOOKUP(B43,'Época Recurso'!B:N,13,FALSE))</f>
        <v>12</v>
      </c>
    </row>
    <row r="44" spans="1:5" ht="12.75">
      <c r="A44">
        <v>36</v>
      </c>
      <c r="B44">
        <v>43139</v>
      </c>
      <c r="C44" t="s">
        <v>643</v>
      </c>
      <c r="D44" t="s">
        <v>268</v>
      </c>
      <c r="E44" t="str">
        <f>IF(ISERROR(VLOOKUP(B44,'Época Recurso'!B:N,13,FALSE)),"F",VLOOKUP(B44,'Época Recurso'!B:N,13,FALSE))</f>
        <v>R</v>
      </c>
    </row>
    <row r="45" spans="1:5" ht="12.75">
      <c r="A45">
        <v>37</v>
      </c>
      <c r="B45">
        <v>47098</v>
      </c>
      <c r="C45" t="s">
        <v>527</v>
      </c>
      <c r="D45" t="s">
        <v>268</v>
      </c>
      <c r="E45" t="str">
        <f>IF(ISERROR(VLOOKUP(B45,'Época Recurso'!B:N,13,FALSE)),"F",VLOOKUP(B45,'Época Recurso'!B:N,13,FALSE))</f>
        <v>F</v>
      </c>
    </row>
    <row r="46" spans="1:5" ht="12.75">
      <c r="A46">
        <v>38</v>
      </c>
      <c r="B46">
        <v>47099</v>
      </c>
      <c r="C46" t="s">
        <v>528</v>
      </c>
      <c r="D46" t="s">
        <v>268</v>
      </c>
      <c r="E46">
        <f>IF(ISERROR(VLOOKUP(B46,'Época Recurso'!B:N,13,FALSE)),"F",VLOOKUP(B46,'Época Recurso'!B:N,13,FALSE))</f>
        <v>12</v>
      </c>
    </row>
    <row r="47" spans="1:5" ht="12.75">
      <c r="A47">
        <v>39</v>
      </c>
      <c r="B47">
        <v>38170</v>
      </c>
      <c r="C47" t="s">
        <v>529</v>
      </c>
      <c r="D47" t="s">
        <v>268</v>
      </c>
      <c r="E47" t="str">
        <f>IF(ISERROR(VLOOKUP(B47,'Época Recurso'!B:N,13,FALSE)),"F",VLOOKUP(B47,'Época Recurso'!B:N,13,FALSE))</f>
        <v>F</v>
      </c>
    </row>
    <row r="48" spans="1:5" ht="12.75">
      <c r="A48">
        <v>40</v>
      </c>
      <c r="B48">
        <v>38198</v>
      </c>
      <c r="C48" t="s">
        <v>530</v>
      </c>
      <c r="D48" t="s">
        <v>268</v>
      </c>
      <c r="E48" t="str">
        <f>IF(ISERROR(VLOOKUP(B48,'Época Recurso'!B:N,13,FALSE)),"F",VLOOKUP(B48,'Época Recurso'!B:N,13,FALSE))</f>
        <v>R</v>
      </c>
    </row>
    <row r="49" spans="1:5" ht="12.75">
      <c r="A49">
        <v>41</v>
      </c>
      <c r="B49">
        <v>43098</v>
      </c>
      <c r="C49" t="s">
        <v>531</v>
      </c>
      <c r="D49" t="s">
        <v>268</v>
      </c>
      <c r="E49">
        <f>IF(ISERROR(VLOOKUP(B49,'Época Recurso'!B:N,13,FALSE)),"F",VLOOKUP(B49,'Época Recurso'!B:N,13,FALSE))</f>
        <v>14</v>
      </c>
    </row>
    <row r="50" spans="1:5" ht="12.75">
      <c r="A50">
        <v>42</v>
      </c>
      <c r="B50">
        <v>40679</v>
      </c>
      <c r="C50" t="s">
        <v>532</v>
      </c>
      <c r="D50" t="s">
        <v>268</v>
      </c>
      <c r="E50" t="str">
        <f>IF(ISERROR(VLOOKUP(B50,'Época Recurso'!B:N,13,FALSE)),"F",VLOOKUP(B50,'Época Recurso'!B:N,13,FALSE))</f>
        <v>F</v>
      </c>
    </row>
    <row r="51" spans="1:5" ht="12.75">
      <c r="A51">
        <v>43</v>
      </c>
      <c r="B51">
        <v>19705</v>
      </c>
      <c r="C51" t="s">
        <v>533</v>
      </c>
      <c r="D51" t="s">
        <v>267</v>
      </c>
      <c r="E51" t="str">
        <f>IF(ISERROR(VLOOKUP(B51,'Época Recurso'!B:N,13,FALSE)),"F",VLOOKUP(B51,'Época Recurso'!B:N,13,FALSE))</f>
        <v>F</v>
      </c>
    </row>
    <row r="52" spans="1:5" ht="12.75">
      <c r="A52">
        <v>44</v>
      </c>
      <c r="B52">
        <v>34434</v>
      </c>
      <c r="C52" t="s">
        <v>534</v>
      </c>
      <c r="D52" t="s">
        <v>267</v>
      </c>
      <c r="E52" t="str">
        <f>IF(ISERROR(VLOOKUP(B52,'Época Recurso'!B:N,13,FALSE)),"F",VLOOKUP(B52,'Época Recurso'!B:N,13,FALSE))</f>
        <v>F</v>
      </c>
    </row>
    <row r="53" spans="1:5" ht="12.75">
      <c r="A53">
        <v>45</v>
      </c>
      <c r="B53">
        <v>43101</v>
      </c>
      <c r="C53" t="s">
        <v>535</v>
      </c>
      <c r="D53" t="s">
        <v>268</v>
      </c>
      <c r="E53" t="str">
        <f>IF(ISERROR(VLOOKUP(B53,'Época Recurso'!B:N,13,FALSE)),"F",VLOOKUP(B53,'Época Recurso'!B:N,13,FALSE))</f>
        <v>F</v>
      </c>
    </row>
    <row r="54" spans="1:5" ht="12.75">
      <c r="A54">
        <v>46</v>
      </c>
      <c r="B54">
        <v>47046</v>
      </c>
      <c r="C54" t="s">
        <v>536</v>
      </c>
      <c r="D54" t="s">
        <v>268</v>
      </c>
      <c r="E54">
        <f>IF(ISERROR(VLOOKUP(B54,'Época Recurso'!B:N,13,FALSE)),"F",VLOOKUP(B54,'Época Recurso'!B:N,13,FALSE))</f>
        <v>10</v>
      </c>
    </row>
    <row r="55" spans="1:5" ht="12.75">
      <c r="A55">
        <v>47</v>
      </c>
      <c r="B55">
        <v>23916</v>
      </c>
      <c r="C55" t="s">
        <v>537</v>
      </c>
      <c r="D55" t="s">
        <v>268</v>
      </c>
      <c r="E55" t="str">
        <f>IF(ISERROR(VLOOKUP(B55,'Época Recurso'!B:N,13,FALSE)),"F",VLOOKUP(B55,'Época Recurso'!B:N,13,FALSE))</f>
        <v>F</v>
      </c>
    </row>
    <row r="56" spans="1:5" ht="12.75">
      <c r="A56">
        <v>48</v>
      </c>
      <c r="B56">
        <v>22670</v>
      </c>
      <c r="C56" t="s">
        <v>402</v>
      </c>
      <c r="D56" t="s">
        <v>267</v>
      </c>
      <c r="E56" t="str">
        <f>IF(ISERROR(VLOOKUP(B56,'Época Recurso'!B:N,13,FALSE)),"F",VLOOKUP(B56,'Época Recurso'!B:N,13,FALSE))</f>
        <v>F</v>
      </c>
    </row>
    <row r="57" spans="1:5" ht="12.75">
      <c r="A57">
        <v>49</v>
      </c>
      <c r="B57">
        <v>42235</v>
      </c>
      <c r="C57" t="s">
        <v>403</v>
      </c>
      <c r="D57" t="s">
        <v>267</v>
      </c>
      <c r="E57" t="str">
        <f>IF(ISERROR(VLOOKUP(B57,'Época Recurso'!B:N,13,FALSE)),"F",VLOOKUP(B57,'Época Recurso'!B:N,13,FALSE))</f>
        <v>R</v>
      </c>
    </row>
    <row r="58" spans="1:5" ht="12.75">
      <c r="A58">
        <v>50</v>
      </c>
      <c r="B58">
        <v>47021</v>
      </c>
      <c r="C58" t="s">
        <v>404</v>
      </c>
      <c r="D58" t="s">
        <v>268</v>
      </c>
      <c r="E58" t="str">
        <f>IF(ISERROR(VLOOKUP(B58,'Época Recurso'!B:N,13,FALSE)),"F",VLOOKUP(B58,'Época Recurso'!B:N,13,FALSE))</f>
        <v>F</v>
      </c>
    </row>
    <row r="59" spans="1:5" ht="12.75">
      <c r="A59">
        <v>51</v>
      </c>
      <c r="B59">
        <v>47087</v>
      </c>
      <c r="C59" t="s">
        <v>405</v>
      </c>
      <c r="D59" t="s">
        <v>268</v>
      </c>
      <c r="E59" t="str">
        <f>IF(ISERROR(VLOOKUP(B59,'Época Recurso'!B:N,13,FALSE)),"F",VLOOKUP(B59,'Época Recurso'!B:N,13,FALSE))</f>
        <v>F</v>
      </c>
    </row>
    <row r="60" spans="1:5" ht="12.75">
      <c r="A60">
        <v>52</v>
      </c>
      <c r="B60">
        <v>30214</v>
      </c>
      <c r="C60" t="s">
        <v>406</v>
      </c>
      <c r="D60" t="s">
        <v>268</v>
      </c>
      <c r="E60" t="str">
        <f>IF(ISERROR(VLOOKUP(B60,'Época Recurso'!B:N,13,FALSE)),"F",VLOOKUP(B60,'Época Recurso'!B:N,13,FALSE))</f>
        <v>R</v>
      </c>
    </row>
    <row r="61" spans="1:5" ht="12.75">
      <c r="A61">
        <v>53</v>
      </c>
      <c r="B61">
        <v>40604</v>
      </c>
      <c r="C61" t="s">
        <v>408</v>
      </c>
      <c r="D61" t="s">
        <v>267</v>
      </c>
      <c r="E61" t="str">
        <f>IF(ISERROR(VLOOKUP(B61,'Época Recurso'!B:N,13,FALSE)),"F",VLOOKUP(B61,'Época Recurso'!B:N,13,FALSE))</f>
        <v>R</v>
      </c>
    </row>
    <row r="62" spans="1:5" ht="12.75">
      <c r="A62">
        <v>54</v>
      </c>
      <c r="B62">
        <v>43167</v>
      </c>
      <c r="C62" t="s">
        <v>409</v>
      </c>
      <c r="D62" t="s">
        <v>268</v>
      </c>
      <c r="E62" t="str">
        <f>IF(ISERROR(VLOOKUP(B62,'Época Recurso'!B:N,13,FALSE)),"F",VLOOKUP(B62,'Época Recurso'!B:N,13,FALSE))</f>
        <v>F</v>
      </c>
    </row>
    <row r="63" spans="1:5" ht="12.75">
      <c r="A63">
        <v>55</v>
      </c>
      <c r="B63">
        <v>40616</v>
      </c>
      <c r="C63" t="s">
        <v>410</v>
      </c>
      <c r="D63" t="s">
        <v>268</v>
      </c>
      <c r="E63" t="str">
        <f>IF(ISERROR(VLOOKUP(B63,'Época Recurso'!B:N,13,FALSE)),"F",VLOOKUP(B63,'Época Recurso'!B:N,13,FALSE))</f>
        <v>F</v>
      </c>
    </row>
    <row r="64" spans="1:5" ht="12.75">
      <c r="A64">
        <v>56</v>
      </c>
      <c r="B64">
        <v>33188</v>
      </c>
      <c r="C64" t="s">
        <v>411</v>
      </c>
      <c r="D64" t="s">
        <v>268</v>
      </c>
      <c r="E64" t="str">
        <f>IF(ISERROR(VLOOKUP(B64,'Época Recurso'!B:N,13,FALSE)),"F",VLOOKUP(B64,'Época Recurso'!B:N,13,FALSE))</f>
        <v>F</v>
      </c>
    </row>
    <row r="65" spans="1:5" ht="12.75">
      <c r="A65">
        <v>57</v>
      </c>
      <c r="B65">
        <v>42060</v>
      </c>
      <c r="C65" t="s">
        <v>549</v>
      </c>
      <c r="D65" t="s">
        <v>268</v>
      </c>
      <c r="E65">
        <f>IF(ISERROR(VLOOKUP(B65,'Época Recurso'!B:N,13,FALSE)),"F",VLOOKUP(B65,'Época Recurso'!B:N,13,FALSE))</f>
        <v>10</v>
      </c>
    </row>
    <row r="66" spans="1:5" ht="12.75">
      <c r="A66">
        <v>58</v>
      </c>
      <c r="B66">
        <v>38172</v>
      </c>
      <c r="C66" t="s">
        <v>550</v>
      </c>
      <c r="D66" t="s">
        <v>268</v>
      </c>
      <c r="E66" t="str">
        <f>IF(ISERROR(VLOOKUP(B66,'Época Recurso'!B:N,13,FALSE)),"F",VLOOKUP(B66,'Época Recurso'!B:N,13,FALSE))</f>
        <v>R</v>
      </c>
    </row>
    <row r="67" spans="1:5" ht="12.75">
      <c r="A67">
        <v>59</v>
      </c>
      <c r="B67">
        <v>47105</v>
      </c>
      <c r="C67" t="s">
        <v>551</v>
      </c>
      <c r="D67" t="s">
        <v>268</v>
      </c>
      <c r="E67" t="str">
        <f>IF(ISERROR(VLOOKUP(B67,'Época Recurso'!B:N,13,FALSE)),"F",VLOOKUP(B67,'Época Recurso'!B:N,13,FALSE))</f>
        <v>F</v>
      </c>
    </row>
    <row r="68" spans="1:5" ht="12.75">
      <c r="A68">
        <v>60</v>
      </c>
      <c r="B68">
        <v>43197</v>
      </c>
      <c r="C68" t="s">
        <v>553</v>
      </c>
      <c r="D68" t="s">
        <v>268</v>
      </c>
      <c r="E68" t="str">
        <f>IF(ISERROR(VLOOKUP(B68,'Época Recurso'!B:N,13,FALSE)),"F",VLOOKUP(B68,'Época Recurso'!B:N,13,FALSE))</f>
        <v>F</v>
      </c>
    </row>
    <row r="69" spans="1:5" ht="12.75">
      <c r="A69">
        <v>61</v>
      </c>
      <c r="B69">
        <v>43537</v>
      </c>
      <c r="C69" t="s">
        <v>554</v>
      </c>
      <c r="D69" t="s">
        <v>267</v>
      </c>
      <c r="E69" t="str">
        <f>IF(ISERROR(VLOOKUP(B69,'Época Recurso'!B:N,13,FALSE)),"F",VLOOKUP(B69,'Época Recurso'!B:N,13,FALSE))</f>
        <v>R</v>
      </c>
    </row>
    <row r="70" spans="1:5" ht="12.75">
      <c r="A70">
        <v>62</v>
      </c>
      <c r="B70">
        <v>23544</v>
      </c>
      <c r="C70" t="s">
        <v>555</v>
      </c>
      <c r="D70" t="s">
        <v>268</v>
      </c>
      <c r="E70" t="str">
        <f>IF(ISERROR(VLOOKUP(B70,'Época Recurso'!B:N,13,FALSE)),"F",VLOOKUP(B70,'Época Recurso'!B:N,13,FALSE))</f>
        <v>F</v>
      </c>
    </row>
    <row r="71" spans="1:5" ht="12.75">
      <c r="A71">
        <v>63</v>
      </c>
      <c r="B71">
        <v>43160</v>
      </c>
      <c r="C71" t="s">
        <v>556</v>
      </c>
      <c r="D71" t="s">
        <v>268</v>
      </c>
      <c r="E71" t="str">
        <f>IF(ISERROR(VLOOKUP(B71,'Época Recurso'!B:N,13,FALSE)),"F",VLOOKUP(B71,'Época Recurso'!B:N,13,FALSE))</f>
        <v>R</v>
      </c>
    </row>
    <row r="72" spans="1:5" ht="12.75">
      <c r="A72">
        <v>64</v>
      </c>
      <c r="B72">
        <v>32608</v>
      </c>
      <c r="C72" t="s">
        <v>557</v>
      </c>
      <c r="D72" t="s">
        <v>268</v>
      </c>
      <c r="E72" t="str">
        <f>IF(ISERROR(VLOOKUP(B72,'Época Recurso'!B:N,13,FALSE)),"F",VLOOKUP(B72,'Época Recurso'!B:N,13,FALSE))</f>
        <v>F</v>
      </c>
    </row>
    <row r="73" spans="1:5" ht="12.75">
      <c r="A73">
        <v>65</v>
      </c>
      <c r="B73">
        <v>22695</v>
      </c>
      <c r="C73" t="s">
        <v>558</v>
      </c>
      <c r="D73" t="s">
        <v>267</v>
      </c>
      <c r="E73" t="str">
        <f>IF(ISERROR(VLOOKUP(B73,'Época Recurso'!B:N,13,FALSE)),"F",VLOOKUP(B73,'Época Recurso'!B:N,13,FALSE))</f>
        <v>F</v>
      </c>
    </row>
    <row r="74" spans="1:5" ht="12.75">
      <c r="A74">
        <v>66</v>
      </c>
      <c r="B74">
        <v>47119</v>
      </c>
      <c r="C74" t="s">
        <v>559</v>
      </c>
      <c r="D74" t="s">
        <v>268</v>
      </c>
      <c r="E74">
        <f>IF(ISERROR(VLOOKUP(B74,'Época Recurso'!B:N,13,FALSE)),"F",VLOOKUP(B74,'Época Recurso'!B:N,13,FALSE))</f>
        <v>10</v>
      </c>
    </row>
    <row r="75" spans="1:5" ht="12.75">
      <c r="A75">
        <v>67</v>
      </c>
      <c r="B75">
        <v>24784</v>
      </c>
      <c r="C75" t="s">
        <v>560</v>
      </c>
      <c r="D75" t="s">
        <v>267</v>
      </c>
      <c r="E75" t="str">
        <f>IF(ISERROR(VLOOKUP(B75,'Época Recurso'!B:N,13,FALSE)),"F",VLOOKUP(B75,'Época Recurso'!B:N,13,FALSE))</f>
        <v>F</v>
      </c>
    </row>
    <row r="76" spans="1:5" ht="12.75">
      <c r="A76">
        <v>68</v>
      </c>
      <c r="B76">
        <v>43193</v>
      </c>
      <c r="C76" t="s">
        <v>561</v>
      </c>
      <c r="D76" t="s">
        <v>268</v>
      </c>
      <c r="E76" t="str">
        <f>IF(ISERROR(VLOOKUP(B76,'Época Recurso'!B:N,13,FALSE)),"F",VLOOKUP(B76,'Época Recurso'!B:N,13,FALSE))</f>
        <v>R</v>
      </c>
    </row>
    <row r="77" spans="1:5" ht="12.75">
      <c r="A77">
        <v>69</v>
      </c>
      <c r="B77">
        <v>41829</v>
      </c>
      <c r="C77" t="s">
        <v>680</v>
      </c>
      <c r="D77" t="s">
        <v>268</v>
      </c>
      <c r="E77" t="str">
        <f>IF(ISERROR(VLOOKUP(B77,'Época Recurso'!B:N,13,FALSE)),"F",VLOOKUP(B77,'Época Recurso'!B:N,13,FALSE))</f>
        <v>R</v>
      </c>
    </row>
    <row r="78" spans="1:5" ht="12.75">
      <c r="A78">
        <v>70</v>
      </c>
      <c r="B78">
        <v>42215</v>
      </c>
      <c r="C78" t="s">
        <v>681</v>
      </c>
      <c r="D78" t="s">
        <v>268</v>
      </c>
      <c r="E78" t="str">
        <f>IF(ISERROR(VLOOKUP(B78,'Época Recurso'!B:N,13,FALSE)),"F",VLOOKUP(B78,'Época Recurso'!B:N,13,FALSE))</f>
        <v>R</v>
      </c>
    </row>
    <row r="79" spans="1:5" ht="12.75">
      <c r="A79">
        <v>71</v>
      </c>
      <c r="B79">
        <v>35360</v>
      </c>
      <c r="C79" t="s">
        <v>3</v>
      </c>
      <c r="D79" t="s">
        <v>306</v>
      </c>
      <c r="E79" t="str">
        <f>IF(ISERROR(VLOOKUP(B79,'Época Recurso'!B:N,13,FALSE)),"F",VLOOKUP(B79,'Época Recurso'!B:N,13,FALSE))</f>
        <v>F</v>
      </c>
    </row>
    <row r="80" spans="1:5" ht="12.75">
      <c r="A80">
        <v>72</v>
      </c>
      <c r="B80">
        <v>32652</v>
      </c>
      <c r="C80" t="s">
        <v>682</v>
      </c>
      <c r="D80" t="s">
        <v>268</v>
      </c>
      <c r="E80" t="str">
        <f>IF(ISERROR(VLOOKUP(B80,'Época Recurso'!B:N,13,FALSE)),"F",VLOOKUP(B80,'Época Recurso'!B:N,13,FALSE))</f>
        <v>F</v>
      </c>
    </row>
    <row r="81" spans="1:5" ht="12.75">
      <c r="A81">
        <v>73</v>
      </c>
      <c r="B81">
        <v>43177</v>
      </c>
      <c r="C81" t="s">
        <v>684</v>
      </c>
      <c r="D81" t="s">
        <v>268</v>
      </c>
      <c r="E81" t="str">
        <f>IF(ISERROR(VLOOKUP(B81,'Época Recurso'!B:N,13,FALSE)),"F",VLOOKUP(B81,'Época Recurso'!B:N,13,FALSE))</f>
        <v>F</v>
      </c>
    </row>
    <row r="82" spans="1:5" ht="12.75">
      <c r="A82">
        <v>74</v>
      </c>
      <c r="B82">
        <v>40613</v>
      </c>
      <c r="C82" t="s">
        <v>685</v>
      </c>
      <c r="D82" t="s">
        <v>268</v>
      </c>
      <c r="E82">
        <f>IF(ISERROR(VLOOKUP(B82,'Época Recurso'!B:N,13,FALSE)),"F",VLOOKUP(B82,'Época Recurso'!B:N,13,FALSE))</f>
        <v>13</v>
      </c>
    </row>
    <row r="83" spans="1:5" ht="12.75">
      <c r="A83">
        <v>75</v>
      </c>
      <c r="B83">
        <v>41044</v>
      </c>
      <c r="C83" t="s">
        <v>686</v>
      </c>
      <c r="D83" t="s">
        <v>268</v>
      </c>
      <c r="E83" t="str">
        <f>IF(ISERROR(VLOOKUP(B83,'Época Recurso'!B:N,13,FALSE)),"F",VLOOKUP(B83,'Época Recurso'!B:N,13,FALSE))</f>
        <v>F</v>
      </c>
    </row>
    <row r="84" spans="1:5" ht="12.75">
      <c r="A84">
        <v>76</v>
      </c>
      <c r="B84">
        <v>47085</v>
      </c>
      <c r="C84" t="s">
        <v>687</v>
      </c>
      <c r="D84" t="s">
        <v>268</v>
      </c>
      <c r="E84">
        <f>IF(ISERROR(VLOOKUP(B84,'Época Recurso'!B:N,13,FALSE)),"F",VLOOKUP(B84,'Época Recurso'!B:N,13,FALSE))</f>
        <v>10</v>
      </c>
    </row>
    <row r="85" spans="1:5" ht="12.75">
      <c r="A85">
        <v>77</v>
      </c>
      <c r="B85">
        <v>42098</v>
      </c>
      <c r="C85" t="s">
        <v>688</v>
      </c>
      <c r="D85" t="s">
        <v>268</v>
      </c>
      <c r="E85" t="str">
        <f>IF(ISERROR(VLOOKUP(B85,'Época Recurso'!B:N,13,FALSE)),"F",VLOOKUP(B85,'Época Recurso'!B:N,13,FALSE))</f>
        <v>F</v>
      </c>
    </row>
    <row r="86" spans="1:5" ht="12.75">
      <c r="A86">
        <v>78</v>
      </c>
      <c r="B86">
        <v>47089</v>
      </c>
      <c r="C86" t="s">
        <v>576</v>
      </c>
      <c r="D86" t="s">
        <v>267</v>
      </c>
      <c r="E86" t="str">
        <f>IF(ISERROR(VLOOKUP(B86,'Época Recurso'!B:N,13,FALSE)),"F",VLOOKUP(B86,'Época Recurso'!B:N,13,FALSE))</f>
        <v>F</v>
      </c>
    </row>
    <row r="87" spans="1:5" ht="12.75">
      <c r="A87">
        <v>79</v>
      </c>
      <c r="B87">
        <v>38055</v>
      </c>
      <c r="C87" t="s">
        <v>577</v>
      </c>
      <c r="D87" t="s">
        <v>268</v>
      </c>
      <c r="E87">
        <f>IF(ISERROR(VLOOKUP(B87,'Época Recurso'!B:N,13,FALSE)),"F",VLOOKUP(B87,'Época Recurso'!B:N,13,FALSE))</f>
        <v>14</v>
      </c>
    </row>
    <row r="88" spans="1:5" ht="12.75">
      <c r="A88">
        <v>80</v>
      </c>
      <c r="B88">
        <v>36764</v>
      </c>
      <c r="C88" t="s">
        <v>578</v>
      </c>
      <c r="D88" t="s">
        <v>268</v>
      </c>
      <c r="E88" t="str">
        <f>IF(ISERROR(VLOOKUP(B88,'Época Recurso'!B:N,13,FALSE)),"F",VLOOKUP(B88,'Época Recurso'!B:N,13,FALSE))</f>
        <v>F</v>
      </c>
    </row>
    <row r="89" spans="1:5" ht="12.75">
      <c r="A89">
        <v>81</v>
      </c>
      <c r="B89">
        <v>47090</v>
      </c>
      <c r="C89" t="s">
        <v>579</v>
      </c>
      <c r="D89" t="s">
        <v>268</v>
      </c>
      <c r="E89">
        <f>IF(ISERROR(VLOOKUP(B89,'Época Recurso'!B:N,13,FALSE)),"F",VLOOKUP(B89,'Época Recurso'!B:N,13,FALSE))</f>
        <v>10</v>
      </c>
    </row>
    <row r="90" spans="1:5" ht="12.75">
      <c r="A90">
        <v>82</v>
      </c>
      <c r="B90">
        <v>43176</v>
      </c>
      <c r="C90" t="s">
        <v>581</v>
      </c>
      <c r="D90" t="s">
        <v>268</v>
      </c>
      <c r="E90" t="str">
        <f>IF(ISERROR(VLOOKUP(B90,'Época Recurso'!B:N,13,FALSE)),"F",VLOOKUP(B90,'Época Recurso'!B:N,13,FALSE))</f>
        <v>F</v>
      </c>
    </row>
    <row r="91" spans="1:5" ht="12.75">
      <c r="A91">
        <v>83</v>
      </c>
      <c r="B91">
        <v>37029</v>
      </c>
      <c r="C91" t="s">
        <v>582</v>
      </c>
      <c r="D91" t="s">
        <v>267</v>
      </c>
      <c r="E91" t="str">
        <f>IF(ISERROR(VLOOKUP(B91,'Época Recurso'!B:N,13,FALSE)),"F",VLOOKUP(B91,'Época Recurso'!B:N,13,FALSE))</f>
        <v>F</v>
      </c>
    </row>
    <row r="92" spans="1:5" ht="12.75">
      <c r="A92">
        <v>84</v>
      </c>
      <c r="B92">
        <v>47060</v>
      </c>
      <c r="C92" t="s">
        <v>583</v>
      </c>
      <c r="D92" t="s">
        <v>268</v>
      </c>
      <c r="E92" t="str">
        <f>IF(ISERROR(VLOOKUP(B92,'Época Recurso'!B:N,13,FALSE)),"F",VLOOKUP(B92,'Época Recurso'!B:N,13,FALSE))</f>
        <v>F</v>
      </c>
    </row>
    <row r="93" spans="1:5" ht="12.75">
      <c r="A93">
        <v>85</v>
      </c>
      <c r="B93">
        <v>24876</v>
      </c>
      <c r="C93" t="s">
        <v>584</v>
      </c>
      <c r="D93" t="s">
        <v>268</v>
      </c>
      <c r="E93" t="str">
        <f>IF(ISERROR(VLOOKUP(B93,'Época Recurso'!B:N,13,FALSE)),"F",VLOOKUP(B93,'Época Recurso'!B:N,13,FALSE))</f>
        <v>F</v>
      </c>
    </row>
    <row r="94" spans="1:5" ht="12.75">
      <c r="A94">
        <v>86</v>
      </c>
      <c r="B94">
        <v>29253</v>
      </c>
      <c r="C94" t="s">
        <v>585</v>
      </c>
      <c r="D94" t="s">
        <v>268</v>
      </c>
      <c r="E94" t="str">
        <f>IF(ISERROR(VLOOKUP(B94,'Época Recurso'!B:N,13,FALSE)),"F",VLOOKUP(B94,'Época Recurso'!B:N,13,FALSE))</f>
        <v>R</v>
      </c>
    </row>
    <row r="95" spans="1:5" ht="12.75">
      <c r="A95">
        <v>87</v>
      </c>
      <c r="B95">
        <v>47063</v>
      </c>
      <c r="C95" t="s">
        <v>454</v>
      </c>
      <c r="D95" t="s">
        <v>268</v>
      </c>
      <c r="E95">
        <f>IF(ISERROR(VLOOKUP(B95,'Época Recurso'!B:N,13,FALSE)),"F",VLOOKUP(B95,'Época Recurso'!B:N,13,FALSE))</f>
        <v>11</v>
      </c>
    </row>
    <row r="96" spans="1:5" ht="12.75">
      <c r="A96">
        <v>88</v>
      </c>
      <c r="B96">
        <v>43173</v>
      </c>
      <c r="C96" t="s">
        <v>455</v>
      </c>
      <c r="D96" t="s">
        <v>268</v>
      </c>
      <c r="E96" t="str">
        <f>IF(ISERROR(VLOOKUP(B96,'Época Recurso'!B:N,13,FALSE)),"F",VLOOKUP(B96,'Época Recurso'!B:N,13,FALSE))</f>
        <v>R</v>
      </c>
    </row>
    <row r="97" spans="1:5" ht="12.75">
      <c r="A97">
        <v>89</v>
      </c>
      <c r="B97">
        <v>39410</v>
      </c>
      <c r="C97" t="s">
        <v>456</v>
      </c>
      <c r="D97" t="s">
        <v>268</v>
      </c>
      <c r="E97" t="str">
        <f>IF(ISERROR(VLOOKUP(B97,'Época Recurso'!B:N,13,FALSE)),"F",VLOOKUP(B97,'Época Recurso'!B:N,13,FALSE))</f>
        <v>F</v>
      </c>
    </row>
    <row r="98" spans="1:5" ht="12.75">
      <c r="A98">
        <v>90</v>
      </c>
      <c r="B98">
        <v>43211</v>
      </c>
      <c r="C98" t="s">
        <v>459</v>
      </c>
      <c r="D98" t="s">
        <v>268</v>
      </c>
      <c r="E98">
        <f>IF(ISERROR(VLOOKUP(B98,'Época Recurso'!B:N,13,FALSE)),"F",VLOOKUP(B98,'Época Recurso'!B:N,13,FALSE))</f>
        <v>13</v>
      </c>
    </row>
    <row r="99" spans="1:5" ht="12.75">
      <c r="A99">
        <v>91</v>
      </c>
      <c r="B99">
        <v>43195</v>
      </c>
      <c r="C99" t="s">
        <v>460</v>
      </c>
      <c r="D99" t="s">
        <v>268</v>
      </c>
      <c r="E99" t="str">
        <f>IF(ISERROR(VLOOKUP(B99,'Época Recurso'!B:N,13,FALSE)),"F",VLOOKUP(B99,'Época Recurso'!B:N,13,FALSE))</f>
        <v>F</v>
      </c>
    </row>
    <row r="100" spans="1:5" ht="12.75">
      <c r="A100">
        <v>92</v>
      </c>
      <c r="B100">
        <v>43194</v>
      </c>
      <c r="C100" t="s">
        <v>461</v>
      </c>
      <c r="D100" t="s">
        <v>268</v>
      </c>
      <c r="E100" t="str">
        <f>IF(ISERROR(VLOOKUP(B100,'Época Recurso'!B:N,13,FALSE)),"F",VLOOKUP(B100,'Época Recurso'!B:N,13,FALSE))</f>
        <v>R</v>
      </c>
    </row>
    <row r="102" ht="12.75">
      <c r="A102" t="s">
        <v>4</v>
      </c>
    </row>
    <row r="105" spans="1:2" ht="12.75">
      <c r="A105" t="s">
        <v>270</v>
      </c>
      <c r="B105" t="s">
        <v>271</v>
      </c>
    </row>
    <row r="106" ht="12.75">
      <c r="B106" t="s">
        <v>272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Barros</dc:creator>
  <cp:keywords/>
  <dc:description/>
  <cp:lastModifiedBy>Pedro Rangel</cp:lastModifiedBy>
  <cp:lastPrinted>2007-09-11T06:09:31Z</cp:lastPrinted>
  <dcterms:created xsi:type="dcterms:W3CDTF">2007-07-05T09:32:05Z</dcterms:created>
  <dcterms:modified xsi:type="dcterms:W3CDTF">2007-09-11T06:10:01Z</dcterms:modified>
  <cp:category/>
  <cp:version/>
  <cp:contentType/>
  <cp:contentStatus/>
</cp:coreProperties>
</file>